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17"/>
  <workbookPr/>
  <mc:AlternateContent xmlns:mc="http://schemas.openxmlformats.org/markup-compatibility/2006">
    <mc:Choice Requires="x15">
      <x15ac:absPath xmlns:x15ac="http://schemas.microsoft.com/office/spreadsheetml/2010/11/ac" url="https://acpo365-my.sharepoint.com/personal/lhomovich_acponline_org/Documents/Desktop/"/>
    </mc:Choice>
  </mc:AlternateContent>
  <xr:revisionPtr revIDLastSave="0" documentId="8_{17841B95-7D82-4485-90E2-EF8C5EDBE57A}" xr6:coauthVersionLast="47" xr6:coauthVersionMax="47" xr10:uidLastSave="{00000000-0000-0000-0000-000000000000}"/>
  <bookViews>
    <workbookView xWindow="-110" yWindow="-110" windowWidth="19420" windowHeight="11620" tabRatio="602" firstSheet="4" activeTab="4" xr2:uid="{00000000-000D-0000-FFFF-FFFF00000000}"/>
  </bookViews>
  <sheets>
    <sheet name="Monthly" sheetId="6" r:id="rId1"/>
    <sheet name="Annual Report" sheetId="1" r:id="rId2"/>
    <sheet name="RVU Report" sheetId="2" r:id="rId3"/>
    <sheet name="Evaluating Payors" sheetId="10" r:id="rId4"/>
    <sheet name="Payor Profitability" sheetId="9" r:id="rId5"/>
    <sheet name="Collection Monitoring" sheetId="3" r:id="rId6"/>
    <sheet name="Fees" sheetId="5" r:id="rId7"/>
    <sheet name="Cost Benefit Analysis" sheetId="7" r:id="rId8"/>
    <sheet name="Source Reports" sheetId="4" r:id="rId9"/>
  </sheets>
  <definedNames>
    <definedName name="_xlnm.Print_Area" localSheetId="4">'Payor Profitability'!$A$1:$J$63</definedName>
    <definedName name="_xlnm.Print_Area" localSheetId="2">'RVU Report'!$A$1:$I$60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 l="1"/>
  <c r="E23" i="2"/>
  <c r="E24" i="2"/>
  <c r="E25" i="2"/>
  <c r="E26" i="2"/>
  <c r="E27" i="2"/>
  <c r="E28" i="2"/>
  <c r="E29" i="2"/>
  <c r="E16" i="2"/>
  <c r="F16" i="2"/>
  <c r="E17" i="2"/>
  <c r="F17" i="2"/>
  <c r="E18" i="2"/>
  <c r="F18" i="2"/>
  <c r="E19" i="2"/>
  <c r="F19" i="2"/>
  <c r="E20" i="2"/>
  <c r="F20" i="2"/>
  <c r="E21" i="2"/>
  <c r="F21" i="2"/>
  <c r="E22" i="9"/>
  <c r="E21" i="9"/>
  <c r="I21" i="9"/>
  <c r="I22" i="9"/>
  <c r="E17" i="9"/>
  <c r="I17" i="9"/>
  <c r="E18" i="9"/>
  <c r="I18" i="9"/>
  <c r="E19" i="9"/>
  <c r="I19" i="9"/>
  <c r="E20" i="9"/>
  <c r="I20" i="9"/>
  <c r="F28" i="2"/>
  <c r="F29" i="2"/>
  <c r="F24" i="2"/>
  <c r="D35" i="1"/>
  <c r="D34" i="1"/>
  <c r="B9" i="1"/>
  <c r="B10" i="1" s="1"/>
  <c r="B11" i="1" s="1"/>
  <c r="B12" i="1" s="1"/>
  <c r="B15" i="1" s="1"/>
  <c r="B20" i="1" s="1"/>
  <c r="B28" i="1"/>
  <c r="B29" i="1" s="1"/>
  <c r="B30" i="1" s="1"/>
  <c r="B33" i="1" s="1"/>
  <c r="B36" i="1" s="1"/>
  <c r="C54" i="3"/>
  <c r="K21" i="3"/>
  <c r="L54" i="3" s="1"/>
  <c r="L53" i="3"/>
  <c r="L52" i="3"/>
  <c r="L51" i="3"/>
  <c r="L50" i="3"/>
  <c r="L49" i="3"/>
  <c r="L48" i="3"/>
  <c r="L47" i="3"/>
  <c r="I21" i="3"/>
  <c r="J54" i="3" s="1"/>
  <c r="J53" i="3"/>
  <c r="J52" i="3"/>
  <c r="J51" i="3"/>
  <c r="J50" i="3"/>
  <c r="J49" i="3"/>
  <c r="J48" i="3"/>
  <c r="J47" i="3"/>
  <c r="G21" i="3"/>
  <c r="G43" i="3" s="1"/>
  <c r="H54" i="3"/>
  <c r="H53" i="3"/>
  <c r="H52" i="3"/>
  <c r="H51" i="3"/>
  <c r="H50" i="3"/>
  <c r="H49" i="3"/>
  <c r="H48" i="3"/>
  <c r="H47" i="3"/>
  <c r="E21" i="3"/>
  <c r="F54" i="3" s="1"/>
  <c r="F53" i="3"/>
  <c r="F52" i="3"/>
  <c r="F51" i="3"/>
  <c r="F50" i="3"/>
  <c r="F49" i="3"/>
  <c r="F48" i="3"/>
  <c r="F47" i="3"/>
  <c r="C21" i="3"/>
  <c r="D54" i="3" s="1"/>
  <c r="D48" i="3"/>
  <c r="D49" i="3"/>
  <c r="D50" i="3"/>
  <c r="D51" i="3"/>
  <c r="D52" i="3"/>
  <c r="D53" i="3"/>
  <c r="D47" i="3"/>
  <c r="K43" i="3"/>
  <c r="K42" i="3"/>
  <c r="K41" i="3"/>
  <c r="K40" i="3"/>
  <c r="K39" i="3"/>
  <c r="K38" i="3"/>
  <c r="K37" i="3"/>
  <c r="K36" i="3"/>
  <c r="I42" i="3"/>
  <c r="I41" i="3"/>
  <c r="I40" i="3"/>
  <c r="I39" i="3"/>
  <c r="I38" i="3"/>
  <c r="I37" i="3"/>
  <c r="I36" i="3"/>
  <c r="G42" i="3"/>
  <c r="G41" i="3"/>
  <c r="G40" i="3"/>
  <c r="G39" i="3"/>
  <c r="G38" i="3"/>
  <c r="G37" i="3"/>
  <c r="G36" i="3"/>
  <c r="E43" i="3"/>
  <c r="E42" i="3"/>
  <c r="E41" i="3"/>
  <c r="E40" i="3"/>
  <c r="E39" i="3"/>
  <c r="E38" i="3"/>
  <c r="E37" i="3"/>
  <c r="E36" i="3"/>
  <c r="C32" i="3"/>
  <c r="D31" i="3" s="1"/>
  <c r="C43" i="3"/>
  <c r="C37" i="3"/>
  <c r="C38" i="3"/>
  <c r="C39" i="3"/>
  <c r="C40" i="3"/>
  <c r="C41" i="3"/>
  <c r="C42" i="3"/>
  <c r="C36" i="3"/>
  <c r="K54" i="3"/>
  <c r="I54" i="3"/>
  <c r="G54" i="3"/>
  <c r="G32" i="3"/>
  <c r="H26" i="3" s="1"/>
  <c r="I32" i="3"/>
  <c r="J26" i="3" s="1"/>
  <c r="K32" i="3"/>
  <c r="L27" i="3" s="1"/>
  <c r="L26" i="3"/>
  <c r="L29" i="3"/>
  <c r="L30" i="3"/>
  <c r="H27" i="3"/>
  <c r="H28" i="3"/>
  <c r="H29" i="3"/>
  <c r="H31" i="3"/>
  <c r="H25" i="3"/>
  <c r="E32" i="3"/>
  <c r="F26" i="3" s="1"/>
  <c r="F27" i="3"/>
  <c r="F28" i="3"/>
  <c r="F29" i="3"/>
  <c r="F31" i="3"/>
  <c r="F25" i="3"/>
  <c r="D28" i="3"/>
  <c r="D29" i="3"/>
  <c r="D30" i="3"/>
  <c r="E54" i="3"/>
  <c r="L14" i="3"/>
  <c r="J16" i="3"/>
  <c r="J17" i="3"/>
  <c r="J20" i="3"/>
  <c r="L20" i="3"/>
  <c r="L19" i="3"/>
  <c r="L16" i="3"/>
  <c r="H15" i="3"/>
  <c r="H16" i="3"/>
  <c r="H19" i="3"/>
  <c r="H14" i="3"/>
  <c r="F15" i="3"/>
  <c r="F17" i="3"/>
  <c r="F18" i="3"/>
  <c r="F19" i="3"/>
  <c r="F14" i="3"/>
  <c r="D15" i="3"/>
  <c r="D16" i="3"/>
  <c r="D18" i="3"/>
  <c r="D19" i="3"/>
  <c r="D20" i="3"/>
  <c r="F16" i="7"/>
  <c r="E16" i="7"/>
  <c r="D16" i="7"/>
  <c r="E40" i="7"/>
  <c r="F40" i="7"/>
  <c r="D40" i="7"/>
  <c r="E23" i="7"/>
  <c r="F23" i="7"/>
  <c r="E27" i="7"/>
  <c r="F27" i="7"/>
  <c r="E33" i="7"/>
  <c r="F33" i="7"/>
  <c r="F34" i="7" s="1"/>
  <c r="F42" i="7" s="1"/>
  <c r="D33" i="7"/>
  <c r="D23" i="7"/>
  <c r="D27" i="7"/>
  <c r="E7" i="2"/>
  <c r="E8" i="2"/>
  <c r="E9" i="2"/>
  <c r="E10" i="2"/>
  <c r="E11" i="2"/>
  <c r="E12" i="2"/>
  <c r="E13" i="2"/>
  <c r="E14" i="2"/>
  <c r="E15" i="2"/>
  <c r="P7" i="6"/>
  <c r="P8" i="6"/>
  <c r="P9" i="6"/>
  <c r="P25" i="6" s="1"/>
  <c r="P10" i="6"/>
  <c r="P11" i="6"/>
  <c r="D24" i="1" s="1"/>
  <c r="D27" i="1" s="1"/>
  <c r="P12" i="6"/>
  <c r="P23" i="6"/>
  <c r="D8" i="1" s="1"/>
  <c r="D5" i="6"/>
  <c r="D6" i="6" s="1"/>
  <c r="D25" i="6"/>
  <c r="E16" i="6"/>
  <c r="F16" i="6"/>
  <c r="G16" i="6"/>
  <c r="H16" i="6"/>
  <c r="I16" i="6"/>
  <c r="J16" i="6"/>
  <c r="K16" i="6"/>
  <c r="L16" i="6"/>
  <c r="M16" i="6"/>
  <c r="N16" i="6"/>
  <c r="O16" i="6"/>
  <c r="P15" i="6"/>
  <c r="P14" i="6"/>
  <c r="P16" i="6" s="1"/>
  <c r="D16" i="6"/>
  <c r="E5" i="6"/>
  <c r="E17" i="6" s="1"/>
  <c r="F5" i="6"/>
  <c r="F17" i="6" s="1"/>
  <c r="G5" i="6"/>
  <c r="H5" i="6"/>
  <c r="H17" i="6" s="1"/>
  <c r="I5" i="6"/>
  <c r="I17" i="6" s="1"/>
  <c r="J5" i="6"/>
  <c r="J17" i="6" s="1"/>
  <c r="K5" i="6"/>
  <c r="L5" i="6"/>
  <c r="L17" i="6" s="1"/>
  <c r="M5" i="6"/>
  <c r="M6" i="6" s="1"/>
  <c r="N5" i="6"/>
  <c r="N17" i="6" s="1"/>
  <c r="O5" i="6"/>
  <c r="O17" i="6" s="1"/>
  <c r="G17" i="6"/>
  <c r="K17" i="6"/>
  <c r="M17" i="6"/>
  <c r="O6" i="6"/>
  <c r="K6" i="6"/>
  <c r="G6" i="6"/>
  <c r="E25" i="6"/>
  <c r="F25" i="6"/>
  <c r="G25" i="6"/>
  <c r="H25" i="6"/>
  <c r="I25" i="6"/>
  <c r="J25" i="6"/>
  <c r="K25" i="6"/>
  <c r="L25" i="6"/>
  <c r="M25" i="6"/>
  <c r="N25" i="6"/>
  <c r="O25" i="6"/>
  <c r="P13" i="6"/>
  <c r="P18" i="6"/>
  <c r="P19" i="6"/>
  <c r="P20" i="6"/>
  <c r="P21" i="6"/>
  <c r="P22" i="6"/>
  <c r="P24" i="6"/>
  <c r="P26" i="6"/>
  <c r="I32" i="9"/>
  <c r="I33" i="9"/>
  <c r="I34" i="9"/>
  <c r="I35" i="9"/>
  <c r="I36" i="9"/>
  <c r="I37" i="9"/>
  <c r="I38" i="9"/>
  <c r="I39" i="9"/>
  <c r="I40" i="9"/>
  <c r="I41" i="9"/>
  <c r="I42" i="9"/>
  <c r="I43" i="9"/>
  <c r="I44" i="9"/>
  <c r="I45" i="9"/>
  <c r="I46" i="9"/>
  <c r="I47" i="9"/>
  <c r="I48" i="9"/>
  <c r="C49" i="2"/>
  <c r="C51" i="2" s="1"/>
  <c r="E8" i="9"/>
  <c r="E9" i="9"/>
  <c r="E10" i="9"/>
  <c r="E11" i="9"/>
  <c r="E12" i="9"/>
  <c r="E13" i="9"/>
  <c r="E14" i="9"/>
  <c r="E15" i="9"/>
  <c r="E16" i="9"/>
  <c r="E32" i="9"/>
  <c r="E33" i="9"/>
  <c r="E34" i="9"/>
  <c r="E35" i="9"/>
  <c r="E36" i="9"/>
  <c r="E37" i="9"/>
  <c r="E38" i="9"/>
  <c r="E39" i="9"/>
  <c r="E40" i="9"/>
  <c r="E41" i="9"/>
  <c r="E42" i="9"/>
  <c r="E43" i="9"/>
  <c r="E44" i="9"/>
  <c r="E45" i="9"/>
  <c r="E46" i="9"/>
  <c r="E47" i="9"/>
  <c r="E48" i="9"/>
  <c r="E49" i="9"/>
  <c r="I49" i="9"/>
  <c r="E50" i="9"/>
  <c r="I50" i="9"/>
  <c r="E51" i="9"/>
  <c r="I51" i="9"/>
  <c r="I31" i="9"/>
  <c r="E31" i="9"/>
  <c r="I8" i="9"/>
  <c r="I9" i="9"/>
  <c r="I10" i="9"/>
  <c r="I11" i="9"/>
  <c r="I12" i="9"/>
  <c r="I13" i="9"/>
  <c r="I14" i="9"/>
  <c r="I15" i="9"/>
  <c r="I16" i="9"/>
  <c r="I23" i="9"/>
  <c r="I24" i="9"/>
  <c r="I25" i="9"/>
  <c r="I26" i="9"/>
  <c r="I27" i="9"/>
  <c r="I28" i="9"/>
  <c r="I29" i="9"/>
  <c r="I30" i="9"/>
  <c r="C52" i="9"/>
  <c r="F47" i="2"/>
  <c r="F46" i="2"/>
  <c r="F45" i="2"/>
  <c r="F44" i="2"/>
  <c r="F43" i="2"/>
  <c r="F42" i="2"/>
  <c r="F41" i="2"/>
  <c r="F40" i="2"/>
  <c r="F39" i="2"/>
  <c r="F38" i="2"/>
  <c r="F37" i="2"/>
  <c r="F36" i="2"/>
  <c r="F35" i="2"/>
  <c r="F34" i="2"/>
  <c r="F33" i="2"/>
  <c r="F32" i="2"/>
  <c r="F31" i="2"/>
  <c r="F30" i="2"/>
  <c r="F27" i="2"/>
  <c r="F26" i="2"/>
  <c r="F25" i="2"/>
  <c r="F23" i="2"/>
  <c r="F22" i="2"/>
  <c r="F15" i="2"/>
  <c r="F14" i="2"/>
  <c r="F13" i="2"/>
  <c r="F12" i="2"/>
  <c r="F11" i="2"/>
  <c r="F10" i="2"/>
  <c r="F9" i="2"/>
  <c r="F8" i="2"/>
  <c r="F7" i="2"/>
  <c r="J29" i="3" l="1"/>
  <c r="E6" i="6"/>
  <c r="E34" i="7"/>
  <c r="H18" i="3"/>
  <c r="L17" i="3"/>
  <c r="J19" i="3"/>
  <c r="J27" i="3"/>
  <c r="I43" i="3"/>
  <c r="F6" i="6"/>
  <c r="H17" i="3"/>
  <c r="L18" i="3"/>
  <c r="J18" i="3"/>
  <c r="D34" i="7"/>
  <c r="H20" i="3"/>
  <c r="L15" i="3"/>
  <c r="J14" i="3"/>
  <c r="J15" i="3"/>
  <c r="D26" i="3"/>
  <c r="J31" i="3"/>
  <c r="F44" i="7"/>
  <c r="E52" i="9"/>
  <c r="I6" i="6"/>
  <c r="D17" i="6"/>
  <c r="E42" i="7"/>
  <c r="E44" i="7" s="1"/>
  <c r="D14" i="3"/>
  <c r="D17" i="3"/>
  <c r="F20" i="3"/>
  <c r="F16" i="3"/>
  <c r="D25" i="3"/>
  <c r="D27" i="3"/>
  <c r="F30" i="3"/>
  <c r="H30" i="3"/>
  <c r="L25" i="3"/>
  <c r="L28" i="3"/>
  <c r="L31" i="3"/>
  <c r="D42" i="7"/>
  <c r="D44" i="7" s="1"/>
  <c r="P5" i="6"/>
  <c r="P6" i="6" s="1"/>
  <c r="I52" i="9"/>
  <c r="E49" i="2"/>
  <c r="D58" i="9"/>
  <c r="D56" i="9"/>
  <c r="D20" i="1"/>
  <c r="H6" i="6"/>
  <c r="J6" i="6"/>
  <c r="L6" i="6"/>
  <c r="N6" i="6"/>
  <c r="J25" i="3"/>
  <c r="J30" i="3"/>
  <c r="J28" i="3"/>
  <c r="D25" i="1"/>
  <c r="D33" i="1" s="1"/>
  <c r="I54" i="9" l="1"/>
  <c r="P17" i="6"/>
  <c r="D37" i="1" s="1"/>
  <c r="C55" i="2"/>
  <c r="D57" i="9" s="1"/>
  <c r="C57" i="2"/>
  <c r="G7" i="2" s="1"/>
  <c r="E9" i="5" s="1"/>
  <c r="F23" i="9" l="1"/>
  <c r="F24" i="9"/>
  <c r="F30" i="9"/>
  <c r="F25" i="9"/>
  <c r="F26" i="9"/>
  <c r="F27" i="9"/>
  <c r="F29" i="9"/>
  <c r="F28" i="9"/>
  <c r="G43" i="2"/>
  <c r="G46" i="2"/>
  <c r="G30" i="2"/>
  <c r="G41" i="2"/>
  <c r="G33" i="2"/>
  <c r="G44" i="2"/>
  <c r="G36" i="2"/>
  <c r="D59" i="9"/>
  <c r="G17" i="9" s="1"/>
  <c r="G22" i="2"/>
  <c r="E24" i="5" s="1"/>
  <c r="G12" i="2"/>
  <c r="E14" i="5" s="1"/>
  <c r="G8" i="2"/>
  <c r="E10" i="5" s="1"/>
  <c r="G47" i="2"/>
  <c r="G39" i="2"/>
  <c r="G31" i="2"/>
  <c r="G42" i="2"/>
  <c r="G34" i="2"/>
  <c r="G26" i="2"/>
  <c r="E28" i="5" s="1"/>
  <c r="G15" i="2"/>
  <c r="E17" i="5" s="1"/>
  <c r="G11" i="2"/>
  <c r="E13" i="5" s="1"/>
  <c r="G45" i="2"/>
  <c r="G37" i="2"/>
  <c r="G48" i="2"/>
  <c r="G40" i="2"/>
  <c r="G32" i="2"/>
  <c r="G25" i="2"/>
  <c r="E27" i="5" s="1"/>
  <c r="G14" i="2"/>
  <c r="E16" i="5" s="1"/>
  <c r="G9" i="2"/>
  <c r="E11" i="5" s="1"/>
  <c r="G35" i="2"/>
  <c r="G38" i="2"/>
  <c r="G23" i="2"/>
  <c r="E25" i="5" s="1"/>
  <c r="G13" i="2"/>
  <c r="E15" i="5" s="1"/>
  <c r="G17" i="2"/>
  <c r="E19" i="5" s="1"/>
  <c r="G19" i="2"/>
  <c r="E21" i="5" s="1"/>
  <c r="G21" i="2"/>
  <c r="E23" i="5" s="1"/>
  <c r="G16" i="2"/>
  <c r="E18" i="5" s="1"/>
  <c r="G18" i="2"/>
  <c r="E20" i="5" s="1"/>
  <c r="G20" i="2"/>
  <c r="E22" i="5" s="1"/>
  <c r="F22" i="9"/>
  <c r="F21" i="9"/>
  <c r="F11" i="9"/>
  <c r="F17" i="9"/>
  <c r="F18" i="9"/>
  <c r="F19" i="9"/>
  <c r="F20" i="9"/>
  <c r="F44" i="9"/>
  <c r="F10" i="9"/>
  <c r="F39" i="9"/>
  <c r="F9" i="9"/>
  <c r="F36" i="9"/>
  <c r="F47" i="9"/>
  <c r="F31" i="9"/>
  <c r="F48" i="9"/>
  <c r="F40" i="9"/>
  <c r="F32" i="9"/>
  <c r="F13" i="9"/>
  <c r="F51" i="9"/>
  <c r="F43" i="9"/>
  <c r="F35" i="9"/>
  <c r="F50" i="9"/>
  <c r="F46" i="9"/>
  <c r="F42" i="9"/>
  <c r="F38" i="9"/>
  <c r="F34" i="9"/>
  <c r="F15" i="9"/>
  <c r="F12" i="9"/>
  <c r="F8" i="9"/>
  <c r="F49" i="9"/>
  <c r="F45" i="9"/>
  <c r="F41" i="9"/>
  <c r="F37" i="9"/>
  <c r="F33" i="9"/>
  <c r="G29" i="2"/>
  <c r="G28" i="2"/>
  <c r="G24" i="2"/>
  <c r="E26" i="5" s="1"/>
  <c r="G10" i="2"/>
  <c r="E12" i="5" s="1"/>
  <c r="G27" i="2"/>
  <c r="E29" i="5" s="1"/>
  <c r="F14" i="9"/>
  <c r="F16" i="9"/>
  <c r="G23" i="9" l="1"/>
  <c r="G19" i="9"/>
  <c r="G45" i="9"/>
  <c r="G8" i="9"/>
  <c r="G11" i="9"/>
  <c r="G38" i="9"/>
  <c r="G30" i="9"/>
  <c r="G36" i="9"/>
  <c r="G22" i="9"/>
  <c r="G13" i="9"/>
  <c r="G41" i="9"/>
  <c r="G28" i="9"/>
  <c r="G50" i="9"/>
  <c r="G34" i="9"/>
  <c r="G21" i="9"/>
  <c r="G18" i="9"/>
  <c r="G39" i="9"/>
  <c r="G32" i="9"/>
  <c r="G43" i="9"/>
  <c r="G12" i="9"/>
  <c r="G26" i="9"/>
  <c r="G48" i="9"/>
  <c r="G10" i="9"/>
  <c r="G37" i="9"/>
  <c r="G24" i="9"/>
  <c r="G46" i="9"/>
  <c r="G9" i="9"/>
  <c r="G29" i="9"/>
  <c r="G51" i="9"/>
  <c r="G35" i="9"/>
  <c r="G16" i="9"/>
  <c r="G44" i="9"/>
  <c r="G27" i="9"/>
  <c r="G49" i="9"/>
  <c r="G33" i="9"/>
  <c r="G14" i="9"/>
  <c r="G42" i="9"/>
  <c r="G15" i="9"/>
  <c r="G25" i="9"/>
  <c r="G47" i="9"/>
  <c r="G31" i="9"/>
  <c r="G40" i="9"/>
  <c r="G20" i="9"/>
  <c r="F52" i="9"/>
  <c r="G52" i="9" l="1"/>
  <c r="I5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C5" authorId="0" shapeId="0" xr:uid="{00000000-0006-0000-0000-000001000000}">
      <text>
        <r>
          <rPr>
            <sz val="8"/>
            <color indexed="81"/>
            <rFont val="Tahoma"/>
            <family val="2"/>
          </rPr>
          <t>A measure of total productivity.  Includes total charges of each individual provider and any other charges.</t>
        </r>
      </text>
    </comment>
    <comment ref="C6" authorId="0" shapeId="0" xr:uid="{00000000-0006-0000-0000-000002000000}">
      <text>
        <r>
          <rPr>
            <sz val="8"/>
            <color indexed="81"/>
            <rFont val="Tahoma"/>
            <family val="2"/>
          </rPr>
          <t xml:space="preserve">Total charges divided by number of calendar days in period.  Tracks average productivity for the practice. </t>
        </r>
      </text>
    </comment>
    <comment ref="C10" authorId="0" shapeId="0" xr:uid="{00000000-0006-0000-0000-000003000000}">
      <text>
        <r>
          <rPr>
            <sz val="8"/>
            <color indexed="81"/>
            <rFont val="Tahoma"/>
            <family val="2"/>
          </rPr>
          <t>Use this field for other charges not attributed to a provider.  Insert any additional lines needed above this one for any additional providers.</t>
        </r>
      </text>
    </comment>
    <comment ref="C11" authorId="0" shapeId="0" xr:uid="{00000000-0006-0000-0000-000004000000}">
      <text>
        <r>
          <rPr>
            <sz val="8"/>
            <color indexed="81"/>
            <rFont val="Tahoma"/>
            <family val="2"/>
          </rPr>
          <t>Payments received, including patient and capitation.  Tracks actual practice income.</t>
        </r>
      </text>
    </comment>
    <comment ref="C13" authorId="0" shapeId="0" xr:uid="{00000000-0006-0000-0000-000005000000}">
      <text>
        <r>
          <rPr>
            <sz val="8"/>
            <color indexed="81"/>
            <rFont val="Tahoma"/>
            <family val="2"/>
          </rPr>
          <t>Percent of what should be collected in the office.  Checks that staff are doing their jobs.  Can be tricky to obtain, even with a computer system.</t>
        </r>
      </text>
    </comment>
    <comment ref="C14" authorId="0" shapeId="0" xr:uid="{00000000-0006-0000-0000-000006000000}">
      <text>
        <r>
          <rPr>
            <sz val="8"/>
            <color indexed="81"/>
            <rFont val="Tahoma"/>
            <family val="2"/>
          </rPr>
          <t xml:space="preserve">From A/R aging report. </t>
        </r>
      </text>
    </comment>
    <comment ref="C15" authorId="0" shapeId="0" xr:uid="{00000000-0006-0000-0000-000007000000}">
      <text>
        <r>
          <rPr>
            <sz val="8"/>
            <color indexed="81"/>
            <rFont val="Tahoma"/>
            <family val="2"/>
          </rPr>
          <t>From aging report.   Tracks overdue collection trends.</t>
        </r>
      </text>
    </comment>
    <comment ref="C16" authorId="0" shapeId="0" xr:uid="{00000000-0006-0000-0000-000008000000}">
      <text>
        <r>
          <rPr>
            <sz val="8"/>
            <color indexed="81"/>
            <rFont val="Tahoma"/>
            <family val="2"/>
          </rPr>
          <t>From A/R aging report.  Another way to track overdue collection trends.</t>
        </r>
      </text>
    </comment>
    <comment ref="C17" authorId="0" shapeId="0" xr:uid="{00000000-0006-0000-0000-000009000000}">
      <text>
        <r>
          <rPr>
            <sz val="8"/>
            <color indexed="81"/>
            <rFont val="Tahoma"/>
            <family val="2"/>
          </rPr>
          <t>Total payments divided by total charges.  Measures how well you are billing and collecting.  Useful in evaluating staff and payor contracts.</t>
        </r>
      </text>
    </comment>
    <comment ref="C18" authorId="0" shapeId="0" xr:uid="{00000000-0006-0000-0000-00000A000000}">
      <text>
        <r>
          <rPr>
            <sz val="8"/>
            <color indexed="81"/>
            <rFont val="Tahoma"/>
            <family val="2"/>
          </rPr>
          <t>Budgeted (or expected) receipts minus refunds.  The practice income you planned (budgeted).</t>
        </r>
      </text>
    </comment>
    <comment ref="C19" authorId="0" shapeId="0" xr:uid="{00000000-0006-0000-0000-00000B000000}">
      <text>
        <r>
          <rPr>
            <sz val="8"/>
            <color indexed="81"/>
            <rFont val="Tahoma"/>
            <family val="2"/>
          </rPr>
          <t>Actual receipts minus refunds.  What you actually received.</t>
        </r>
      </text>
    </comment>
    <comment ref="C20" authorId="0" shapeId="0" xr:uid="{00000000-0006-0000-0000-00000C000000}">
      <text>
        <r>
          <rPr>
            <sz val="8"/>
            <color indexed="81"/>
            <rFont val="Tahoma"/>
            <family val="2"/>
          </rPr>
          <t>From budget.  What you expected to spend.</t>
        </r>
      </text>
    </comment>
    <comment ref="C21" authorId="0" shapeId="0" xr:uid="{00000000-0006-0000-0000-00000D000000}">
      <text>
        <r>
          <rPr>
            <sz val="8"/>
            <color indexed="81"/>
            <rFont val="Tahoma"/>
            <family val="2"/>
          </rPr>
          <t>What you actually spent.</t>
        </r>
      </text>
    </comment>
    <comment ref="C22" authorId="0" shapeId="0" xr:uid="{00000000-0006-0000-0000-00000E000000}">
      <text>
        <r>
          <rPr>
            <sz val="8"/>
            <color indexed="81"/>
            <rFont val="Tahoma"/>
            <family val="2"/>
          </rPr>
          <t>Total receipts minus total operating expenses (actual).  This is what is left to pay the physicians.</t>
        </r>
      </text>
    </comment>
    <comment ref="C23" authorId="0" shapeId="0" xr:uid="{00000000-0006-0000-0000-00000F000000}">
      <text>
        <r>
          <rPr>
            <sz val="8"/>
            <color indexed="81"/>
            <rFont val="Tahoma"/>
            <family val="2"/>
          </rPr>
          <t>Total patient visits.  Use CPT 99201-99205, 99211-99215, and 99241-99245.</t>
        </r>
      </text>
    </comment>
    <comment ref="C24" authorId="0" shapeId="0" xr:uid="{00000000-0006-0000-0000-000010000000}">
      <text>
        <r>
          <rPr>
            <sz val="8"/>
            <color indexed="81"/>
            <rFont val="Tahoma"/>
            <family val="2"/>
          </rPr>
          <t>CPT codes 99201-99205 and 99241-99245.  Indicates potential practice growth if not offset by patients leaving the practice.</t>
        </r>
      </text>
    </comment>
    <comment ref="C25" authorId="0" shapeId="0" xr:uid="{00000000-0006-0000-0000-000011000000}">
      <text>
        <r>
          <rPr>
            <sz val="8"/>
            <color indexed="81"/>
            <rFont val="Tahoma"/>
            <family val="2"/>
          </rPr>
          <t>Total new patient visits divided by total encounters.  Measures growth trends.</t>
        </r>
      </text>
    </comment>
    <comment ref="C26" authorId="0" shapeId="0" xr:uid="{00000000-0006-0000-0000-000012000000}">
      <text>
        <r>
          <rPr>
            <sz val="8"/>
            <color indexed="81"/>
            <rFont val="Tahoma"/>
            <family val="2"/>
          </rPr>
          <t>1 FTE = 2080 hours (40 hrs/wk for 52 wks).  
Changes in staffing can indicate growth or problems with turnover.  Do not include MDs or mid-level providers.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C8" authorId="0" shapeId="0" xr:uid="{00000000-0006-0000-0100-000001000000}">
      <text>
        <r>
          <rPr>
            <sz val="8"/>
            <color indexed="81"/>
            <rFont val="Tahoma"/>
            <family val="2"/>
          </rPr>
          <t>Based on office visit CPT codes used in monthly report.  Measures productivity.</t>
        </r>
      </text>
    </comment>
    <comment ref="C9" authorId="0" shapeId="0" xr:uid="{00000000-0006-0000-0100-000002000000}">
      <text>
        <r>
          <rPr>
            <sz val="8"/>
            <color indexed="81"/>
            <rFont val="Tahoma"/>
            <family val="2"/>
          </rPr>
          <t>Visits divided by days (adjust for any shorter period).  Use total calendar days.  Measures daily productivity.</t>
        </r>
      </text>
    </comment>
    <comment ref="C10" authorId="0" shapeId="0" xr:uid="{00000000-0006-0000-0100-000003000000}">
      <text>
        <r>
          <rPr>
            <sz val="8"/>
            <color indexed="81"/>
            <rFont val="Tahoma"/>
            <family val="2"/>
          </rPr>
          <t>Use CPT codes or ranges for ancillary charges.  Tracks ancillary volume as potential source of added revenue.</t>
        </r>
      </text>
    </comment>
    <comment ref="C11" authorId="0" shapeId="0" xr:uid="{00000000-0006-0000-0100-000004000000}">
      <text>
        <r>
          <rPr>
            <sz val="8"/>
            <color indexed="81"/>
            <rFont val="Tahoma"/>
            <family val="2"/>
          </rPr>
          <t>Usually available from hospital(s).  Important managed care measure of utilization (usually divided by 1000 patients in panel).</t>
        </r>
      </text>
    </comment>
    <comment ref="C12" authorId="0" shapeId="0" xr:uid="{00000000-0006-0000-0100-000005000000}">
      <text>
        <r>
          <rPr>
            <sz val="8"/>
            <color indexed="81"/>
            <rFont val="Tahoma"/>
            <family val="2"/>
          </rPr>
          <t>Usually available from hospital(s).  Bed days divided by admissions.  Can measure utilization, acuity, quality, or efficiency.  Can do by doctor.</t>
        </r>
      </text>
    </comment>
    <comment ref="C15" authorId="0" shapeId="0" xr:uid="{00000000-0006-0000-0100-000006000000}">
      <text>
        <r>
          <rPr>
            <sz val="8"/>
            <color indexed="81"/>
            <rFont val="Tahoma"/>
            <family val="2"/>
          </rPr>
          <t>If available, is a more accurate measure of productivity and acuity than either charges or encounters.</t>
        </r>
      </text>
    </comment>
    <comment ref="C20" authorId="0" shapeId="0" xr:uid="{00000000-0006-0000-0100-000007000000}">
      <text>
        <r>
          <rPr>
            <sz val="8"/>
            <color indexed="81"/>
            <rFont val="Tahoma"/>
            <family val="2"/>
          </rPr>
          <t>Measures productivity.  Individual site totals should add up to total charges.</t>
        </r>
      </text>
    </comment>
    <comment ref="C24" authorId="0" shapeId="0" xr:uid="{00000000-0006-0000-0100-000008000000}">
      <text>
        <r>
          <rPr>
            <sz val="8"/>
            <color indexed="81"/>
            <rFont val="Tahoma"/>
            <family val="2"/>
          </rPr>
          <t>Payments received.</t>
        </r>
      </text>
    </comment>
    <comment ref="C25" authorId="0" shapeId="0" xr:uid="{00000000-0006-0000-0100-000009000000}">
      <text>
        <r>
          <rPr>
            <sz val="8"/>
            <color indexed="81"/>
            <rFont val="Tahoma"/>
            <family val="2"/>
          </rPr>
          <t>Total receipts minus refunds.</t>
        </r>
      </text>
    </comment>
    <comment ref="C26" authorId="0" shapeId="0" xr:uid="{00000000-0006-0000-0100-00000A000000}">
      <text>
        <r>
          <rPr>
            <sz val="8"/>
            <color indexed="81"/>
            <rFont val="Tahoma"/>
            <family val="2"/>
          </rPr>
          <t>Receipts from lab, ancillary, and other ventures, such as outside sources and non-practice patients.  Measures ability to generate supplemental income.</t>
        </r>
      </text>
    </comment>
    <comment ref="C27" authorId="0" shapeId="0" xr:uid="{00000000-0006-0000-0100-00000B000000}">
      <text>
        <r>
          <rPr>
            <sz val="8"/>
            <color indexed="81"/>
            <rFont val="Tahoma"/>
            <family val="2"/>
          </rPr>
          <t>Other revenue divided by total receipts.</t>
        </r>
      </text>
    </comment>
    <comment ref="C28" authorId="0" shapeId="0" xr:uid="{00000000-0006-0000-0100-00000C000000}">
      <text>
        <r>
          <rPr>
            <sz val="8"/>
            <color indexed="81"/>
            <rFont val="Tahoma"/>
            <family val="2"/>
          </rPr>
          <t>Salary, bonus, expenses, and benefits, including employer's share of FICA.  Exclude malpractice insurance, license fees, travel and CME expenses, etc., which would be included in #13 below.</t>
        </r>
      </text>
    </comment>
    <comment ref="C29" authorId="0" shapeId="0" xr:uid="{00000000-0006-0000-0100-00000D000000}">
      <text>
        <r>
          <rPr>
            <sz val="8"/>
            <color indexed="81"/>
            <rFont val="Tahoma"/>
            <family val="2"/>
          </rPr>
          <t>Overhead expenses excluding physician-related expenses in #12 above.</t>
        </r>
      </text>
    </comment>
    <comment ref="C30" authorId="0" shapeId="0" xr:uid="{00000000-0006-0000-0100-00000E000000}">
      <text>
        <r>
          <rPr>
            <sz val="8"/>
            <color indexed="81"/>
            <rFont val="Tahoma"/>
            <family val="2"/>
          </rPr>
          <t>If applicable, compares each site.  Overhead expenses excluding physician-related expenses.</t>
        </r>
      </text>
    </comment>
    <comment ref="C33" authorId="0" shapeId="0" xr:uid="{00000000-0006-0000-0100-00000F000000}">
      <text>
        <r>
          <rPr>
            <sz val="8"/>
            <color indexed="81"/>
            <rFont val="Tahoma"/>
            <family val="2"/>
          </rPr>
          <t>Total operating expenses (excluding physician-related expenses) divided by total receipts.  Measures how well practice manages expenses.</t>
        </r>
      </text>
    </comment>
    <comment ref="C36" authorId="0" shapeId="0" xr:uid="{00000000-0006-0000-0100-000010000000}">
      <text>
        <r>
          <rPr>
            <sz val="8"/>
            <color indexed="81"/>
            <rFont val="Tahoma"/>
            <family val="2"/>
          </rPr>
          <t>Total capitation bulk monthly payments only, no copays, etc.  Tracks enrollment changes and dependence on capitation.</t>
        </r>
      </text>
    </comment>
    <comment ref="C37" authorId="0" shapeId="0" xr:uid="{00000000-0006-0000-0100-000011000000}">
      <text>
        <r>
          <rPr>
            <sz val="8"/>
            <color indexed="81"/>
            <rFont val="Tahoma"/>
            <family val="2"/>
          </rPr>
          <t>Total receipts divided by total charges.  Measures how well practice bills and collects.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C6" authorId="0" shapeId="0" xr:uid="{00000000-0006-0000-0200-000001000000}">
      <text>
        <r>
          <rPr>
            <sz val="8"/>
            <color indexed="81"/>
            <rFont val="Tahoma"/>
            <family val="2"/>
          </rPr>
          <t>Use actual unit volume billed for each CPT code.</t>
        </r>
      </text>
    </comment>
    <comment ref="D6" authorId="0" shapeId="0" xr:uid="{00000000-0006-0000-0200-000002000000}">
      <text>
        <r>
          <rPr>
            <sz val="10"/>
            <rFont val="Arial"/>
          </rPr>
          <t>These are 2022 "non-facility total" RVUs, except for inpatient codes, which are "facility total" RVUs.  The RVUs are published in the Federal Register each year in November or December.  To obtain updated RVUs, go to the CMS web site (see Note 2 below).</t>
        </r>
      </text>
    </comment>
    <comment ref="F6" authorId="0" shapeId="0" xr:uid="{00000000-0006-0000-0200-000003000000}">
      <text>
        <r>
          <rPr>
            <sz val="8"/>
            <color indexed="81"/>
            <rFont val="Tahoma"/>
            <family val="2"/>
          </rPr>
          <t>This column is based on operating expenses while total cost/CPT is based on total expenses including physician.  Thus this is the minimum that the payments should cover.</t>
        </r>
      </text>
    </comment>
    <comment ref="G6" authorId="0" shapeId="0" xr:uid="{00000000-0006-0000-0200-000004000000}">
      <text>
        <r>
          <rPr>
            <sz val="8"/>
            <color indexed="81"/>
            <rFont val="Tahoma"/>
            <family val="2"/>
          </rPr>
          <t xml:space="preserve">This column uses total costs including physicians, which ideally is the amount the payments should cover.  </t>
        </r>
      </text>
    </comment>
    <comment ref="B30" authorId="0" shapeId="0" xr:uid="{00000000-0006-0000-0200-000005000000}">
      <text>
        <r>
          <rPr>
            <sz val="8"/>
            <color indexed="81"/>
            <rFont val="Tahoma"/>
            <family val="2"/>
          </rPr>
          <t>Enter selected additional high usage codes in these spaces.  If you need to insert additional lines or delete low volume codes above, you may do so.</t>
        </r>
      </text>
    </comment>
    <comment ref="B50" authorId="0" shapeId="0" xr:uid="{00000000-0006-0000-0200-000006000000}">
      <text>
        <r>
          <rPr>
            <sz val="8"/>
            <color indexed="81"/>
            <rFont val="Tahoma"/>
            <family val="2"/>
          </rPr>
          <t>This is total units charged by the practice for which there is an RVU associated with it.  For example, labs and anything else with RVU=0 would be excluded.</t>
        </r>
      </text>
    </comment>
    <comment ref="A54" authorId="0" shapeId="0" xr:uid="{00000000-0006-0000-0200-000007000000}">
      <text>
        <r>
          <rPr>
            <sz val="8"/>
            <color indexed="81"/>
            <rFont val="Tahoma"/>
            <family val="2"/>
          </rPr>
          <t>Total operating expenses comes from Annual Report, #13.  Formula address will need to modified for future years (i.e., change "D" to "E" and so on).</t>
        </r>
      </text>
    </comment>
    <comment ref="A56" authorId="0" shapeId="0" xr:uid="{00000000-0006-0000-0200-000008000000}">
      <text>
        <r>
          <rPr>
            <sz val="8"/>
            <color indexed="81"/>
            <rFont val="Tahoma"/>
            <family val="2"/>
          </rPr>
          <t>Total operating expenses plus total physician-related expenses, e.g., salary, benefits, plus other expenses, or #12 and #13 from the Annual Report combined.  Formula address will need be modified for future years (i.e., change "D" to "E" and so 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C7" authorId="0" shapeId="0" xr:uid="{00000000-0006-0000-0400-000001000000}">
      <text>
        <r>
          <rPr>
            <sz val="8"/>
            <color indexed="81"/>
            <rFont val="Tahoma"/>
            <family val="2"/>
          </rPr>
          <t>Use actual unit volume billed for each CPT code, or estimate based on overall billing patterns.</t>
        </r>
      </text>
    </comment>
    <comment ref="D7" authorId="0" shapeId="0" xr:uid="{00000000-0006-0000-0400-000002000000}">
      <text>
        <r>
          <rPr>
            <sz val="10"/>
            <rFont val="Arial"/>
          </rPr>
          <t>These are 2022 "non-facility total" RVUs, except for inpatient codes, which are "facility total" RVUs.  The RVUs are published in the Federal Register each year in November or December.  To obtain updated RVUs, go to the CMS web site (see note 2 below).</t>
        </r>
      </text>
    </comment>
    <comment ref="F7" authorId="0" shapeId="0" xr:uid="{00000000-0006-0000-0400-000003000000}">
      <text>
        <r>
          <rPr>
            <sz val="8"/>
            <color indexed="81"/>
            <rFont val="Tahoma"/>
            <family val="2"/>
          </rPr>
          <t>This includes only the operating costs, excluding physician.</t>
        </r>
      </text>
    </comment>
    <comment ref="G7" authorId="0" shapeId="0" xr:uid="{00000000-0006-0000-0400-000004000000}">
      <text>
        <r>
          <rPr>
            <sz val="8"/>
            <color indexed="81"/>
            <rFont val="Tahoma"/>
            <family val="2"/>
          </rPr>
          <t>This includes MD costs.</t>
        </r>
      </text>
    </comment>
    <comment ref="I7" authorId="0" shapeId="0" xr:uid="{00000000-0006-0000-0400-000005000000}">
      <text>
        <r>
          <rPr>
            <sz val="8"/>
            <color indexed="81"/>
            <rFont val="Tahoma"/>
            <family val="2"/>
          </rPr>
          <t>Use actual receipts if known or multiply fee times volume (using embedded formula).</t>
        </r>
      </text>
    </comment>
    <comment ref="B31" authorId="0" shapeId="0" xr:uid="{00000000-0006-0000-0400-000006000000}">
      <text>
        <r>
          <rPr>
            <sz val="8"/>
            <color indexed="81"/>
            <rFont val="Tahoma"/>
            <family val="2"/>
          </rPr>
          <t>Enter selected high volume codes in these spaces.  If you need to insert additional lines or delete low volume codes above, you may do so.</t>
        </r>
      </text>
    </comment>
    <comment ref="A56" authorId="0" shapeId="0" xr:uid="{00000000-0006-0000-0400-000007000000}">
      <text>
        <r>
          <rPr>
            <sz val="8"/>
            <color indexed="81"/>
            <rFont val="Tahoma"/>
            <family val="2"/>
          </rPr>
          <t>Total overhead expenses excludes all physician expenses.  This is the same as the RVU report and comes from the Annual Report, #12.  Formula will need to be modified for future years (i.e., change "D" to "E" and so on.)</t>
        </r>
      </text>
    </comment>
    <comment ref="A57" authorId="0" shapeId="0" xr:uid="{00000000-0006-0000-0400-000008000000}">
      <text>
        <r>
          <rPr>
            <sz val="8"/>
            <color indexed="81"/>
            <rFont val="Tahoma"/>
            <family val="2"/>
          </rPr>
          <t>From RVU report.</t>
        </r>
      </text>
    </comment>
    <comment ref="A58" authorId="0" shapeId="0" xr:uid="{00000000-0006-0000-0400-000009000000}">
      <text>
        <r>
          <rPr>
            <sz val="8"/>
            <color indexed="81"/>
            <rFont val="Tahoma"/>
            <family val="2"/>
          </rPr>
          <t>Total operating expenses INCLUDING physician-related expenses -- salary, benefits, plus other expenses.  This is the same as in the RVU Report and comes from the Annual Report.  Formula will need to be modified for future years (i.e., change "D" to "E" and so on).</t>
        </r>
      </text>
    </comment>
    <comment ref="A59" authorId="0" shapeId="0" xr:uid="{00000000-0006-0000-0400-00000A000000}">
      <text>
        <r>
          <rPr>
            <sz val="8"/>
            <color indexed="81"/>
            <rFont val="Tahoma"/>
            <family val="2"/>
          </rPr>
          <t>From RVU Report.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B16" authorId="0" shapeId="0" xr:uid="{00000000-0006-0000-0500-000001000000}">
      <text>
        <r>
          <rPr>
            <sz val="8"/>
            <color indexed="81"/>
            <rFont val="Tahoma"/>
            <family val="2"/>
          </rPr>
          <t>Include all indemnity plans.</t>
        </r>
      </text>
    </comment>
    <comment ref="B17" authorId="0" shapeId="0" xr:uid="{00000000-0006-0000-0500-000002000000}">
      <text>
        <r>
          <rPr>
            <sz val="8"/>
            <color indexed="81"/>
            <rFont val="Tahoma"/>
            <family val="2"/>
          </rPr>
          <t>Include all fee-for-service (FFS) HMO, PPO, and POS plans.  Exclude capitated plans.</t>
        </r>
      </text>
    </comment>
    <comment ref="B18" authorId="0" shapeId="0" xr:uid="{00000000-0006-0000-0500-000003000000}">
      <text>
        <r>
          <rPr>
            <sz val="8"/>
            <color indexed="81"/>
            <rFont val="Tahoma"/>
            <family val="2"/>
          </rPr>
          <t>Include all charges incurred by patients on capitated plans.</t>
        </r>
      </text>
    </comment>
    <comment ref="B19" authorId="0" shapeId="0" xr:uid="{00000000-0006-0000-0500-000004000000}">
      <text>
        <r>
          <rPr>
            <sz val="8"/>
            <color indexed="81"/>
            <rFont val="Tahoma"/>
            <family val="2"/>
          </rPr>
          <t>Other government, EPO, or other non-definable plans.</t>
        </r>
      </text>
    </comment>
    <comment ref="B20" authorId="0" shapeId="0" xr:uid="{00000000-0006-0000-0500-000005000000}">
      <text>
        <r>
          <rPr>
            <sz val="8"/>
            <color indexed="81"/>
            <rFont val="Tahoma"/>
            <family val="2"/>
          </rPr>
          <t>Include all indigent patients, out-of-network patients, and cash-paying patients.</t>
        </r>
      </text>
    </comment>
    <comment ref="B29" authorId="0" shapeId="0" xr:uid="{00000000-0006-0000-0500-000006000000}">
      <text>
        <r>
          <rPr>
            <sz val="8"/>
            <color indexed="81"/>
            <rFont val="Tahoma"/>
            <family val="2"/>
          </rPr>
          <t>Capitation payments only, including any carve-out payments and patient payments if available.</t>
        </r>
      </text>
    </comment>
    <comment ref="B34" authorId="0" shapeId="0" xr:uid="{00000000-0006-0000-0500-000007000000}">
      <text>
        <r>
          <rPr>
            <sz val="8"/>
            <color indexed="81"/>
            <rFont val="Tahoma"/>
            <family val="2"/>
          </rPr>
          <t>Payments divided by charges (above).</t>
        </r>
      </text>
    </comment>
    <comment ref="B45" authorId="0" shapeId="0" xr:uid="{00000000-0006-0000-0500-000008000000}">
      <text>
        <r>
          <rPr>
            <sz val="8"/>
            <color indexed="81"/>
            <rFont val="Tahoma"/>
            <family val="2"/>
          </rPr>
          <t>This measures how long it takes for each payor to pay you.  Any payor with DRR over 60 days indicates a problem.</t>
        </r>
      </text>
    </comment>
    <comment ref="C46" authorId="0" shapeId="0" xr:uid="{00000000-0006-0000-0500-000009000000}">
      <text>
        <r>
          <rPr>
            <sz val="8"/>
            <color indexed="81"/>
            <rFont val="Tahoma"/>
            <family val="2"/>
          </rPr>
          <t>From aging report by payor.</t>
        </r>
      </text>
    </comment>
    <comment ref="D46" authorId="0" shapeId="0" xr:uid="{00000000-0006-0000-0500-00000A000000}">
      <text>
        <r>
          <rPr>
            <sz val="8"/>
            <color indexed="81"/>
            <rFont val="Tahoma"/>
            <family val="2"/>
          </rPr>
          <t>DAR=Days in accounts receivable, or average days of charges in accounts receivable.  This measures how long it takes to get paid for fee-for-service charges.
Accounts receivable for each payor divided by average daily charges for that payor.  
Average daily charges = total charges (above) divided by 365.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E6" authorId="0" shapeId="0" xr:uid="{00000000-0006-0000-0600-000001000000}">
      <text>
        <r>
          <rPr>
            <sz val="8"/>
            <color indexed="81"/>
            <rFont val="Tahoma"/>
            <family val="2"/>
          </rPr>
          <t>From RVU Report.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Margow</author>
  </authors>
  <commentList>
    <comment ref="B28" authorId="0" shapeId="0" xr:uid="{00000000-0006-0000-0700-000001000000}">
      <text>
        <r>
          <rPr>
            <sz val="8"/>
            <color indexed="81"/>
            <rFont val="Tahoma"/>
            <family val="2"/>
          </rPr>
          <t>Estimate what percentage the new service will be of total practice charges.  Multiply that percent by each of the indirect categories below.</t>
        </r>
      </text>
    </comment>
    <comment ref="C30" authorId="0" shapeId="0" xr:uid="{00000000-0006-0000-0700-000002000000}">
      <text>
        <r>
          <rPr>
            <sz val="8"/>
            <color indexed="81"/>
            <rFont val="Tahoma"/>
            <family val="2"/>
          </rPr>
          <t>Add up the salary and benefits of all staff not directly involved and multiply times the allocated %.</t>
        </r>
      </text>
    </comment>
    <comment ref="C38" authorId="0" shapeId="0" xr:uid="{00000000-0006-0000-0700-000003000000}">
      <text>
        <r>
          <rPr>
            <sz val="8"/>
            <color indexed="81"/>
            <rFont val="Tahoma"/>
            <family val="2"/>
          </rPr>
          <t>(Salary + benefits) x %</t>
        </r>
      </text>
    </comment>
  </commentList>
</comments>
</file>

<file path=xl/sharedStrings.xml><?xml version="1.0" encoding="utf-8"?>
<sst xmlns="http://schemas.openxmlformats.org/spreadsheetml/2006/main" count="392" uniqueCount="272">
  <si>
    <t>One-Page Financial Report</t>
  </si>
  <si>
    <t>Monthly - must be done regularly in order to spot trends and make appropriate corrections.</t>
  </si>
  <si>
    <t>Statistic</t>
  </si>
  <si>
    <t>Jan</t>
  </si>
  <si>
    <t>Feb</t>
  </si>
  <si>
    <t>Mar</t>
  </si>
  <si>
    <t>Apr</t>
  </si>
  <si>
    <t>May</t>
  </si>
  <si>
    <t>Jun</t>
  </si>
  <si>
    <t>Jul</t>
  </si>
  <si>
    <t>Aug</t>
  </si>
  <si>
    <t>Sep</t>
  </si>
  <si>
    <t>Oct</t>
  </si>
  <si>
    <t>Nov</t>
  </si>
  <si>
    <t>Dec</t>
  </si>
  <si>
    <t>Yr to Date</t>
  </si>
  <si>
    <t>Total Charges</t>
  </si>
  <si>
    <t xml:space="preserve">  Avg Daily Charges (ADC)</t>
  </si>
  <si>
    <t xml:space="preserve">  Total Charges Physician #1</t>
  </si>
  <si>
    <t xml:space="preserve">  Total Charges Physician #2</t>
  </si>
  <si>
    <t xml:space="preserve">  Total Charges Physician #3</t>
  </si>
  <si>
    <t xml:space="preserve">  Total Charges Other</t>
  </si>
  <si>
    <t>Total Payments (or Receipts)</t>
  </si>
  <si>
    <t>Total Refunds</t>
  </si>
  <si>
    <t>% Copayments Collected</t>
  </si>
  <si>
    <t>Total Accounts Receivable (A/R)</t>
  </si>
  <si>
    <t>Total over 90 days</t>
  </si>
  <si>
    <t>% over 90</t>
  </si>
  <si>
    <t>Gross collection ratio</t>
  </si>
  <si>
    <t>Net Receipts - Budget</t>
  </si>
  <si>
    <t>Net Receipts - Actual</t>
  </si>
  <si>
    <t>Operating Expenses - Budget</t>
  </si>
  <si>
    <t>Operating Expenses - Actual</t>
  </si>
  <si>
    <t>Net Income</t>
  </si>
  <si>
    <t>Total encounters</t>
  </si>
  <si>
    <t>Total new patient visits</t>
  </si>
  <si>
    <t>% new patient visits</t>
  </si>
  <si>
    <t>Full-time equivalent (FTE) staff</t>
  </si>
  <si>
    <t>Annual Report</t>
  </si>
  <si>
    <t>Instructions:</t>
  </si>
  <si>
    <t>The formulas in the first column (Yr 1) automatically draw data from the year-to-date column in the Monthly Sheet.  Once the first year is complete, start over with year two and so on.  You may also do this semi-annually, but you will need to adjust the formulas accordingly, or enter appropriate numbers rather than drawing from the monthly sheet.  For future years (Yr 2 and onward), you will need to copy the formulas used for Yr 1, but use the spreadsheet for the corresponding year.</t>
  </si>
  <si>
    <t>Yr 1</t>
  </si>
  <si>
    <t>Yr 2</t>
  </si>
  <si>
    <t>Yr 3</t>
  </si>
  <si>
    <t>Yr 4</t>
  </si>
  <si>
    <t>Yr 5</t>
  </si>
  <si>
    <t>…</t>
  </si>
  <si>
    <t>Utilization</t>
  </si>
  <si>
    <t>Encounters/day</t>
  </si>
  <si>
    <t>Total proc/tests/etc.</t>
  </si>
  <si>
    <t>Total bed days</t>
  </si>
  <si>
    <t>Avg length of stay (ALOS)</t>
  </si>
  <si>
    <t xml:space="preserve">  ALOS Provider # 1</t>
  </si>
  <si>
    <t xml:space="preserve">  ALOS Provider # 2</t>
  </si>
  <si>
    <t>Total RVUs</t>
  </si>
  <si>
    <t xml:space="preserve">  RVUs Provider #1</t>
  </si>
  <si>
    <t xml:space="preserve">  RVUs Provider #2</t>
  </si>
  <si>
    <t>Financial</t>
  </si>
  <si>
    <t xml:space="preserve">  Charges Site #1</t>
  </si>
  <si>
    <t xml:space="preserve">  Charges Site #2</t>
  </si>
  <si>
    <t xml:space="preserve">  Charges Site #3</t>
  </si>
  <si>
    <t>Total Receipts</t>
  </si>
  <si>
    <t>Total Gross Income</t>
  </si>
  <si>
    <t>Ancillary &amp; Other Receipts</t>
  </si>
  <si>
    <t>% anc &amp; other receipts</t>
  </si>
  <si>
    <t>Physician compensation</t>
  </si>
  <si>
    <t>Total operating expense</t>
  </si>
  <si>
    <t>Tot op exp by site</t>
  </si>
  <si>
    <t xml:space="preserve">  Site #1</t>
  </si>
  <si>
    <t xml:space="preserve">  Site #2</t>
  </si>
  <si>
    <t>Overhead percent</t>
  </si>
  <si>
    <t>Capitation Payments</t>
  </si>
  <si>
    <t>Gross Collection Ratio</t>
  </si>
  <si>
    <t>RVU Report</t>
  </si>
  <si>
    <t>Purpose:</t>
  </si>
  <si>
    <t>Tracks productivity based on relative value units (RVU).  Can be used to calculate physician productivity for income distribution, to negotiate payor contracts, to evaluate relative resource use within your practice, to set fees, or to conduct cost benefit analyses.</t>
  </si>
  <si>
    <t>Select the most commonly billed codes for your practice, including E&amp;M codes as well as any financially important procedures, lab tests, or other ancillary codes, so that at least 85-90% of your total volume is represented (more is better).  As appropriate, delete any low volume CPTs from the list below or add as many lines as needed, being careful to adjust the formula in the total row if necessary.</t>
  </si>
  <si>
    <t>CPT Code</t>
  </si>
  <si>
    <t>Frequency (Volume)</t>
  </si>
  <si>
    <t>RVU</t>
  </si>
  <si>
    <t>Total RVU</t>
  </si>
  <si>
    <t>Marginal Cost/CPT</t>
  </si>
  <si>
    <t>Total Cost/CPT</t>
  </si>
  <si>
    <t>G0402</t>
  </si>
  <si>
    <t>G0403</t>
  </si>
  <si>
    <t>G0404</t>
  </si>
  <si>
    <t>G0405</t>
  </si>
  <si>
    <t>G0438</t>
  </si>
  <si>
    <t>G0439</t>
  </si>
  <si>
    <t>Total</t>
  </si>
  <si>
    <t>Total units chged</t>
  </si>
  <si>
    <t>% of total</t>
  </si>
  <si>
    <t xml:space="preserve">Total operating expenses </t>
  </si>
  <si>
    <t>Total operating cost/RVU</t>
  </si>
  <si>
    <t>Total expenses (including MD)</t>
  </si>
  <si>
    <t>Total cost/RVU</t>
  </si>
  <si>
    <t>Note 1:</t>
  </si>
  <si>
    <t>For both of the above operating cost figures, you should adjust the total based on what percent of total practice revenue is covered by the high volume CPT codes you have selected to use.  For example, if the included CPT codes represent 91% of your total revenue, then you may wish to reduce the total practice expenses to equal the same percentage.</t>
  </si>
  <si>
    <t>Note 2:</t>
  </si>
  <si>
    <t>To obtain updated RVUs, go to the CMS web site at the following web address, search in the most recent  year (usually the top choice), and enter the HCPCS (or CPT codes (or range of codes) you are interested in.  (Select Relative Value Units, then Global.  The columns to add are is "Work" + "Fully Implemented Non-Facility PE" (practice expense) + "MP" (malpractice) for services provided in the office setting.  For inpatient services, the use the "facility" columns.)</t>
  </si>
  <si>
    <t>http://www.cms.gov/apps/physician-fee-schedule/overview.aspx</t>
  </si>
  <si>
    <t>Evaluating Payors</t>
  </si>
  <si>
    <t>There are several considerations in evaluating the viability, both financial and otherwise, of a particular payor.  For existing contracts, use actual data whenever available.  For new contracts, make assumptions according to experience with similar payors or overall practice data.</t>
  </si>
  <si>
    <t>Financial considerations:</t>
  </si>
  <si>
    <t>Does (will) this payor cover my costs? (Steps 1 and 2 below)</t>
  </si>
  <si>
    <t>Will this payor pay me sufficiently? (Step 1 below)</t>
  </si>
  <si>
    <t>Utilization considerations:</t>
  </si>
  <si>
    <t>How important is (will be) this payor to my practice, both in percent of total revenue and share of my patient base?</t>
  </si>
  <si>
    <t>What type of patients does (will) this payor bring me?</t>
  </si>
  <si>
    <t>Intangibles:</t>
  </si>
  <si>
    <t>How do the "hassle factors" compare to other plans?</t>
  </si>
  <si>
    <t>Is this payor important to my referring physicians or the hospital where I practice?</t>
  </si>
  <si>
    <t xml:space="preserve">Are there any patient/public relations issues?  </t>
  </si>
  <si>
    <t>Is there an out-of-network option that would allow my patients to continue seeing me (albeit at a higher copay) if I withdraw from the plan?</t>
  </si>
  <si>
    <t>Note:  These considerations do NOT take into account specifics included in the contract itself, such</t>
  </si>
  <si>
    <t>as termination clauses, prompt payment clauses, definitions of clean claim, etc.</t>
  </si>
  <si>
    <t>Steps to Evaluate Payors:</t>
  </si>
  <si>
    <t>Complete the Payor Profitability worksheet to determine profitability, either overall or by CPT code</t>
  </si>
  <si>
    <t>Complete the Collection Monitoring report</t>
  </si>
  <si>
    <t>If both of the prior steps spell trouble, consider the intangibles.</t>
  </si>
  <si>
    <t xml:space="preserve">If the signs all point to terminating the contract, then do so according to contract terms.  </t>
  </si>
  <si>
    <t xml:space="preserve">If the financial analysis is borderline or indicates a problem, perhaps renegotiating the </t>
  </si>
  <si>
    <t>terms is an option.</t>
  </si>
  <si>
    <t>Payor Profitability</t>
  </si>
  <si>
    <t xml:space="preserve">Using the same concept as the RVU report, you can evaluate </t>
  </si>
  <si>
    <t>each payor, either to negotiate a fee schedule or assess overall profitability.</t>
  </si>
  <si>
    <t>Select the codes most commonly billed to the payor you are evaluating or with whom you are negotiating, including E&amp;M codes as well as procedures, lab tests, or other ancillary codes, so that at least 85-90% of the volume is represented.  Delete any low volume CPTs from the list and add as many lines as needed, being careful to adjust the formula in the total row if necessary.  This evaluation works best if physician expenses are included.</t>
  </si>
  <si>
    <t>CPT     Code</t>
  </si>
  <si>
    <t>Operating Cost/CPT</t>
  </si>
  <si>
    <t>Fee</t>
  </si>
  <si>
    <t>Receipts</t>
  </si>
  <si>
    <t>Total Profit(Loss)</t>
  </si>
  <si>
    <t>Operating Profit(Loss)</t>
  </si>
  <si>
    <t>Total operating expenses</t>
  </si>
  <si>
    <t>Collection Monitoring Report</t>
  </si>
  <si>
    <r>
      <t xml:space="preserve">Purpose:       </t>
    </r>
    <r>
      <rPr>
        <sz val="10"/>
        <rFont val="Arial"/>
        <family val="2"/>
      </rPr>
      <t>To measure how well each payor is doing compared to other payors and overall.  This information can</t>
    </r>
  </si>
  <si>
    <t xml:space="preserve">                     be used in making decisions about renegotiating or terminating contracts.  The report should be </t>
  </si>
  <si>
    <t xml:space="preserve">                     prepared at least semi-annually, if not quarterly.</t>
  </si>
  <si>
    <r>
      <t>Instructions:</t>
    </r>
    <r>
      <rPr>
        <sz val="10"/>
        <rFont val="Arial"/>
        <family val="2"/>
      </rPr>
      <t xml:space="preserve">  Run Accounts Receivable, charges and payments reports by payor.  Time period is month end or </t>
    </r>
  </si>
  <si>
    <t xml:space="preserve">                     year-to-date.  For more detailed information and control, this report should be broken down by contract.</t>
  </si>
  <si>
    <t xml:space="preserve">                     There should be a separate line for each individual payor, so insert rows where applicable and copy the </t>
  </si>
  <si>
    <t xml:space="preserve">                     formulas into the cells.</t>
  </si>
  <si>
    <t>Payor Mix-Charges</t>
  </si>
  <si>
    <t>Period 1</t>
  </si>
  <si>
    <t>Period 2</t>
  </si>
  <si>
    <t>Period 3</t>
  </si>
  <si>
    <t>Period 4</t>
  </si>
  <si>
    <t>Period…</t>
  </si>
  <si>
    <t>%</t>
  </si>
  <si>
    <t>Medicare</t>
  </si>
  <si>
    <t>Medicaid</t>
  </si>
  <si>
    <t>Commercial</t>
  </si>
  <si>
    <t>Managed Care exc. Cap</t>
  </si>
  <si>
    <t>Managed Care Cap. Only</t>
  </si>
  <si>
    <t>Other</t>
  </si>
  <si>
    <t>Self Pay</t>
  </si>
  <si>
    <t xml:space="preserve">    Total</t>
  </si>
  <si>
    <t>Payor Mix-Payments</t>
  </si>
  <si>
    <t>(or Receipts)</t>
  </si>
  <si>
    <t xml:space="preserve">   Total</t>
  </si>
  <si>
    <t>Payor Collection Ratio</t>
  </si>
  <si>
    <t>Accounts Receivable</t>
  </si>
  <si>
    <t>by Payor</t>
  </si>
  <si>
    <t>DAR</t>
  </si>
  <si>
    <t>Fee Schedules by Payor</t>
  </si>
  <si>
    <t>For the billing staff to make sure each payment is what it should be.  For negotiating contracts, this report can provide a quick look at how a proposed contract compares to existing contracts and whether, upon renewal, certain fees need to be addressed.</t>
  </si>
  <si>
    <t>Fees may be based on the actual contract, fees obtained from payors' provider relations departments, EOB's, or however else you can find fees by CPT code.  You can easily add rows for other commonly billed codes and columns showing that payor as a percent of Medicare if appropriate.</t>
  </si>
  <si>
    <t>Description</t>
  </si>
  <si>
    <t>Practice Fee</t>
  </si>
  <si>
    <t>Cost/CPT</t>
  </si>
  <si>
    <t>Payor 1</t>
  </si>
  <si>
    <t>Payor 2</t>
  </si>
  <si>
    <t>Payor 3</t>
  </si>
  <si>
    <t>MM/YY Updated</t>
  </si>
  <si>
    <t>Contract Renewal Date</t>
  </si>
  <si>
    <t>Est pat, min</t>
  </si>
  <si>
    <t>Est pat, focused</t>
  </si>
  <si>
    <t>Est pat, moderate</t>
  </si>
  <si>
    <t>Est pat, expanded</t>
  </si>
  <si>
    <t>Est pat, complex</t>
  </si>
  <si>
    <t>New pat, focused</t>
  </si>
  <si>
    <t>New pat, moderate</t>
  </si>
  <si>
    <t>New pat, expanded</t>
  </si>
  <si>
    <t>New pat, complex</t>
  </si>
  <si>
    <t>Prev, new, 18-39</t>
  </si>
  <si>
    <t>Prev, new, 40-64</t>
  </si>
  <si>
    <t>Prev, new, 65+</t>
  </si>
  <si>
    <t>Prev, est, 18-39</t>
  </si>
  <si>
    <t>Prev, est, 40-64</t>
  </si>
  <si>
    <t>Prev, est, 65+</t>
  </si>
  <si>
    <t>Inpat, initial, low</t>
  </si>
  <si>
    <t>Inpat, initial, mod</t>
  </si>
  <si>
    <t>Inpat, initial, high</t>
  </si>
  <si>
    <t>Inpat, subsequent, low</t>
  </si>
  <si>
    <t>Inpat, subsequent, mod</t>
  </si>
  <si>
    <t>Inpat, subsequent, high</t>
  </si>
  <si>
    <t>Adding a New Service -- Cost vs. Benefit Analysis</t>
  </si>
  <si>
    <t>To determine whether a new or existing service is profitable.</t>
  </si>
  <si>
    <t>Step 1 -</t>
  </si>
  <si>
    <t xml:space="preserve">Figure out what CPT codes you will use to charge the new service.  Determine reimbursement rates by Medicare and commercial payors. </t>
  </si>
  <si>
    <t>Step 2 -</t>
  </si>
  <si>
    <t>Estimate how much time it will take to perform the service and what office resources will be required.  For example, the test takes 10 minutes for a nurse or a tech to administer the test, which will be approximately x% of her total time, and the doctor can read the results in 2 minutes, or 3% of his time.  That % times the person's salary plus benefits equals the personnel costs of producing the service.</t>
  </si>
  <si>
    <t>Step 3 -</t>
  </si>
  <si>
    <t>Assess other factors, such as patient satisfaction and retention, convenience, quality and continuity of care, technology advancement, etc.</t>
  </si>
  <si>
    <t>Step 4 -</t>
  </si>
  <si>
    <r>
      <t xml:space="preserve">Estimate how many tests will be performed.  For example, for a bone density test, assume </t>
    </r>
    <r>
      <rPr>
        <i/>
        <sz val="10"/>
        <rFont val="Arial"/>
        <family val="2"/>
      </rPr>
      <t>x</t>
    </r>
    <r>
      <rPr>
        <sz val="10"/>
        <rFont val="Arial"/>
        <family val="2"/>
      </rPr>
      <t xml:space="preserve"> women in your practice, of whom x% are post-menopausal, multiplied by the number of actual tests conducted, or recommended frequency of the test, etc.</t>
    </r>
  </si>
  <si>
    <t xml:space="preserve">Step 5 - </t>
  </si>
  <si>
    <t>Try different scenarios, such as for different volumes, different expenses, or different reimbursement rates.</t>
  </si>
  <si>
    <t>Revenue</t>
  </si>
  <si>
    <t>Scenario 1</t>
  </si>
  <si>
    <t>Scenario 2</t>
  </si>
  <si>
    <t>Scenario 3</t>
  </si>
  <si>
    <t>Volume expected (/day, /wk, /mo, /yr)</t>
  </si>
  <si>
    <t>Charge x gross collection percentage</t>
  </si>
  <si>
    <t xml:space="preserve">                or</t>
  </si>
  <si>
    <t>Reimbursement average or actual based on payor fees/reimbursement</t>
  </si>
  <si>
    <t xml:space="preserve">            TOTAL REVENUE</t>
  </si>
  <si>
    <t>Expenses</t>
  </si>
  <si>
    <t>Fixed cost</t>
  </si>
  <si>
    <t>Equipment costs</t>
  </si>
  <si>
    <t>Lease or purchase amortization</t>
  </si>
  <si>
    <t xml:space="preserve">Maintenance </t>
  </si>
  <si>
    <t>Other fixed equipment costs</t>
  </si>
  <si>
    <t xml:space="preserve">    Total equipment costs</t>
  </si>
  <si>
    <t>Other direct costs</t>
  </si>
  <si>
    <t>Training</t>
  </si>
  <si>
    <t>Licensure</t>
  </si>
  <si>
    <t xml:space="preserve">    Total direct costs</t>
  </si>
  <si>
    <t>Indirect (allocated) fixed costs</t>
  </si>
  <si>
    <t>Rent + utilities</t>
  </si>
  <si>
    <t>Indirect staff (e.g., a portion of manager, billing, front desk, scheduler time)</t>
  </si>
  <si>
    <t>Other indirect allocated expenses</t>
  </si>
  <si>
    <t>Marketing expense (to let your patients know about the new service)</t>
  </si>
  <si>
    <t xml:space="preserve">    Total indirect fixed costs</t>
  </si>
  <si>
    <t xml:space="preserve">            Total Fixed Costs</t>
  </si>
  <si>
    <t>Variable Costs</t>
  </si>
  <si>
    <t>Supplies</t>
  </si>
  <si>
    <t>Direct staff and MD time (% of salary + benefits)</t>
  </si>
  <si>
    <t>QA testing</t>
  </si>
  <si>
    <t xml:space="preserve">    Total variable costs</t>
  </si>
  <si>
    <t>TOTAL EXPENSES</t>
  </si>
  <si>
    <t>PROFIT (LOSS)</t>
  </si>
  <si>
    <t>Source Reports (if available)</t>
  </si>
  <si>
    <t>(from Practice Management System, except as noted)</t>
  </si>
  <si>
    <t>Report</t>
  </si>
  <si>
    <t>Recommended Frequency</t>
  </si>
  <si>
    <t>1)</t>
  </si>
  <si>
    <t>Accounts Receivable Aging Schedule</t>
  </si>
  <si>
    <t>Monthly</t>
  </si>
  <si>
    <t>1a)  By payor</t>
  </si>
  <si>
    <t>1b)  By provider</t>
  </si>
  <si>
    <t>Semi- or Annually</t>
  </si>
  <si>
    <t>1c)  By location</t>
  </si>
  <si>
    <t>2)</t>
  </si>
  <si>
    <t>Month-end Balance Sheet, Income Statement, and Budget Report from accountants office or accounting software</t>
  </si>
  <si>
    <t>3)</t>
  </si>
  <si>
    <t>Patient visit report (lists patients seen by date of service and by doctor/location)</t>
  </si>
  <si>
    <t>4)</t>
  </si>
  <si>
    <t>Report by CPT, or Procedures Report</t>
  </si>
  <si>
    <t>4a)  CPT report by doctor and location</t>
  </si>
  <si>
    <t>5)</t>
  </si>
  <si>
    <t>Admission and days report (if available from hospitals)</t>
  </si>
  <si>
    <t>6)</t>
  </si>
  <si>
    <t>Charges by payor report</t>
  </si>
  <si>
    <t>7)</t>
  </si>
  <si>
    <t>Charges by provider report</t>
  </si>
  <si>
    <t>8)</t>
  </si>
  <si>
    <t>Payments by payor report</t>
  </si>
  <si>
    <t>9)</t>
  </si>
  <si>
    <t>RVU report (by doctor/location)</t>
  </si>
  <si>
    <t>10)</t>
  </si>
  <si>
    <t>Patient origin report (by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</si>
</sst>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7">
    <font>
      <sz val="10"/>
      <name val="Arial"/>
    </font>
    <font>
      <b/>
      <sz val="10"/>
      <name val="Arial"/>
      <family val="2"/>
    </font>
    <font>
      <b/>
      <sz val="14"/>
      <name val="Arial"/>
      <family val="2"/>
    </font>
    <font>
      <sz val="10"/>
      <name val="Arial"/>
      <family val="2"/>
    </font>
    <font>
      <b/>
      <sz val="16"/>
      <name val="Arial"/>
      <family val="2"/>
    </font>
    <font>
      <sz val="16"/>
      <name val="Arial"/>
      <family val="2"/>
    </font>
    <font>
      <b/>
      <sz val="12"/>
      <name val="Arial"/>
      <family val="2"/>
    </font>
    <font>
      <sz val="12"/>
      <name val="Arial"/>
      <family val="2"/>
    </font>
    <font>
      <sz val="11"/>
      <name val="Arial"/>
      <family val="2"/>
    </font>
    <font>
      <b/>
      <sz val="11"/>
      <name val="Arial"/>
      <family val="2"/>
    </font>
    <font>
      <i/>
      <sz val="10"/>
      <name val="Arial"/>
      <family val="2"/>
    </font>
    <font>
      <b/>
      <i/>
      <sz val="12"/>
      <name val="Arial"/>
      <family val="2"/>
    </font>
    <font>
      <sz val="8"/>
      <color indexed="81"/>
      <name val="Tahoma"/>
      <family val="2"/>
    </font>
    <font>
      <u/>
      <sz val="10"/>
      <color indexed="12"/>
      <name val="Arial"/>
      <family val="2"/>
    </font>
    <font>
      <u/>
      <sz val="10"/>
      <name val="Arial"/>
      <family val="2"/>
    </font>
    <font>
      <sz val="10"/>
      <name val="Garamond"/>
      <family val="1"/>
    </font>
    <font>
      <sz val="10"/>
      <color theme="1"/>
      <name val="Arial"/>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00">
    <xf numFmtId="0" fontId="0" fillId="0" borderId="0" xfId="0"/>
    <xf numFmtId="0" fontId="1" fillId="0" borderId="0" xfId="0" applyFont="1" applyAlignment="1">
      <alignment horizontal="center"/>
    </xf>
    <xf numFmtId="0" fontId="2" fillId="0" borderId="0" xfId="0" applyFont="1"/>
    <xf numFmtId="0" fontId="2" fillId="0" borderId="0" xfId="0" applyFont="1" applyAlignment="1">
      <alignment horizontal="center"/>
    </xf>
    <xf numFmtId="0" fontId="1" fillId="0" borderId="0" xfId="0" applyFont="1" applyAlignment="1">
      <alignment horizontal="center" wrapText="1"/>
    </xf>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xf>
    <xf numFmtId="0" fontId="0" fillId="0" borderId="1" xfId="0" applyBorder="1"/>
    <xf numFmtId="0" fontId="0" fillId="0" borderId="2" xfId="0"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xf numFmtId="0" fontId="6" fillId="0" borderId="0" xfId="0" applyFont="1" applyAlignment="1">
      <alignment horizontal="center"/>
    </xf>
    <xf numFmtId="0" fontId="0" fillId="0" borderId="0" xfId="0" applyAlignment="1">
      <alignment wrapText="1"/>
    </xf>
    <xf numFmtId="0" fontId="8" fillId="0" borderId="0" xfId="0" applyFont="1" applyAlignment="1">
      <alignment vertical="top" wrapText="1"/>
    </xf>
    <xf numFmtId="0" fontId="8" fillId="0" borderId="0" xfId="0" applyFont="1" applyAlignment="1">
      <alignment wrapText="1"/>
    </xf>
    <xf numFmtId="0" fontId="9" fillId="0" borderId="0" xfId="0" applyFont="1" applyAlignment="1">
      <alignment horizontal="center"/>
    </xf>
    <xf numFmtId="0" fontId="8" fillId="0" borderId="0" xfId="0" applyFont="1"/>
    <xf numFmtId="0" fontId="1" fillId="0" borderId="0" xfId="0" applyFont="1"/>
    <xf numFmtId="164" fontId="0" fillId="0" borderId="0" xfId="0" applyNumberFormat="1"/>
    <xf numFmtId="0" fontId="1" fillId="0" borderId="0" xfId="0" applyFont="1" applyAlignment="1">
      <alignment horizontal="center" vertical="top" wrapText="1"/>
    </xf>
    <xf numFmtId="0" fontId="1" fillId="2" borderId="8" xfId="0" applyFont="1" applyFill="1" applyBorder="1" applyAlignment="1">
      <alignment horizontal="center"/>
    </xf>
    <xf numFmtId="0" fontId="0" fillId="0" borderId="0" xfId="0" applyAlignment="1">
      <alignment horizontal="left" vertical="top"/>
    </xf>
    <xf numFmtId="0" fontId="8" fillId="0" borderId="0" xfId="0" applyFont="1" applyAlignment="1">
      <alignment horizontal="left" vertical="top"/>
    </xf>
    <xf numFmtId="0" fontId="5" fillId="0" borderId="0" xfId="0" applyFont="1"/>
    <xf numFmtId="0" fontId="3" fillId="0" borderId="0" xfId="0" applyFont="1"/>
    <xf numFmtId="0" fontId="3" fillId="0" borderId="0" xfId="0" applyFont="1" applyAlignment="1">
      <alignment horizontal="center"/>
    </xf>
    <xf numFmtId="0" fontId="1" fillId="0" borderId="0" xfId="0" applyFont="1" applyAlignment="1">
      <alignment vertical="top"/>
    </xf>
    <xf numFmtId="14" fontId="0" fillId="2" borderId="9" xfId="0" applyNumberFormat="1" applyFill="1" applyBorder="1" applyAlignment="1">
      <alignment horizontal="right"/>
    </xf>
    <xf numFmtId="14" fontId="3" fillId="2" borderId="10" xfId="0" applyNumberFormat="1" applyFont="1" applyFill="1" applyBorder="1" applyAlignment="1">
      <alignment horizontal="left"/>
    </xf>
    <xf numFmtId="14" fontId="3" fillId="2" borderId="11" xfId="0" applyNumberFormat="1" applyFont="1" applyFill="1" applyBorder="1" applyAlignment="1">
      <alignment horizontal="left"/>
    </xf>
    <xf numFmtId="14" fontId="3" fillId="2" borderId="12" xfId="0" applyNumberFormat="1" applyFont="1" applyFill="1" applyBorder="1" applyAlignment="1">
      <alignment horizontal="left"/>
    </xf>
    <xf numFmtId="164" fontId="0" fillId="2" borderId="13" xfId="0" applyNumberFormat="1" applyFill="1" applyBorder="1"/>
    <xf numFmtId="164" fontId="0" fillId="0" borderId="14" xfId="0" applyNumberFormat="1" applyBorder="1"/>
    <xf numFmtId="164" fontId="0" fillId="0" borderId="15" xfId="0" applyNumberFormat="1" applyBorder="1"/>
    <xf numFmtId="164" fontId="0" fillId="0" borderId="1" xfId="0" applyNumberFormat="1" applyBorder="1"/>
    <xf numFmtId="164" fontId="0" fillId="2" borderId="16" xfId="0" applyNumberFormat="1" applyFill="1" applyBorder="1"/>
    <xf numFmtId="164" fontId="0" fillId="0" borderId="17" xfId="0" applyNumberFormat="1" applyBorder="1"/>
    <xf numFmtId="164" fontId="0" fillId="0" borderId="18" xfId="0" applyNumberFormat="1" applyBorder="1"/>
    <xf numFmtId="164" fontId="0" fillId="0" borderId="2" xfId="0" applyNumberFormat="1" applyBorder="1"/>
    <xf numFmtId="0" fontId="1" fillId="0" borderId="19" xfId="0" applyFont="1" applyBorder="1"/>
    <xf numFmtId="0" fontId="1" fillId="0" borderId="20" xfId="0" applyFont="1" applyBorder="1"/>
    <xf numFmtId="164" fontId="1" fillId="0" borderId="20" xfId="0" applyNumberFormat="1" applyFont="1" applyBorder="1" applyAlignment="1">
      <alignment horizontal="center"/>
    </xf>
    <xf numFmtId="0" fontId="0" fillId="0" borderId="21" xfId="0" applyBorder="1"/>
    <xf numFmtId="0" fontId="0" fillId="0" borderId="22" xfId="0" applyBorder="1"/>
    <xf numFmtId="0" fontId="0" fillId="0" borderId="23" xfId="0" applyBorder="1"/>
    <xf numFmtId="0" fontId="0" fillId="0" borderId="22" xfId="0" applyBorder="1" applyAlignment="1">
      <alignment wrapText="1"/>
    </xf>
    <xf numFmtId="0" fontId="0" fillId="0" borderId="23" xfId="0" applyBorder="1" applyAlignment="1">
      <alignment wrapText="1"/>
    </xf>
    <xf numFmtId="0" fontId="1" fillId="0" borderId="22" xfId="0" applyFont="1" applyBorder="1"/>
    <xf numFmtId="0" fontId="10" fillId="0" borderId="22" xfId="0" applyFont="1" applyBorder="1"/>
    <xf numFmtId="0" fontId="0" fillId="0" borderId="24" xfId="0" applyBorder="1"/>
    <xf numFmtId="164" fontId="1" fillId="0" borderId="0" xfId="0" applyNumberFormat="1" applyFont="1" applyAlignment="1">
      <alignment horizontal="center"/>
    </xf>
    <xf numFmtId="0" fontId="1" fillId="0" borderId="0" xfId="0" applyFont="1" applyAlignment="1">
      <alignment horizontal="left"/>
    </xf>
    <xf numFmtId="0" fontId="8" fillId="0" borderId="0" xfId="0" applyFont="1" applyAlignment="1">
      <alignment horizontal="left"/>
    </xf>
    <xf numFmtId="0" fontId="8" fillId="0" borderId="14" xfId="0" applyFont="1" applyBorder="1"/>
    <xf numFmtId="0" fontId="3" fillId="0" borderId="14" xfId="0" applyFont="1" applyBorder="1"/>
    <xf numFmtId="2" fontId="3" fillId="0" borderId="23" xfId="0" applyNumberFormat="1" applyFont="1" applyBorder="1"/>
    <xf numFmtId="10" fontId="3" fillId="0" borderId="23" xfId="0" applyNumberFormat="1" applyFont="1" applyBorder="1"/>
    <xf numFmtId="0" fontId="9" fillId="0" borderId="7"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3" fillId="0" borderId="25" xfId="0" applyFont="1" applyBorder="1"/>
    <xf numFmtId="0" fontId="3" fillId="0" borderId="27" xfId="0" applyFont="1" applyBorder="1"/>
    <xf numFmtId="0" fontId="3" fillId="0" borderId="26" xfId="0" applyFont="1" applyBorder="1"/>
    <xf numFmtId="0" fontId="8" fillId="0" borderId="15" xfId="0" applyFont="1" applyBorder="1"/>
    <xf numFmtId="2" fontId="3" fillId="0" borderId="14" xfId="0" applyNumberFormat="1" applyFont="1" applyBorder="1"/>
    <xf numFmtId="0" fontId="0" fillId="0" borderId="28" xfId="0" applyBorder="1"/>
    <xf numFmtId="164" fontId="0" fillId="2" borderId="29" xfId="0" applyNumberFormat="1" applyFill="1" applyBorder="1"/>
    <xf numFmtId="164" fontId="0" fillId="0" borderId="21" xfId="0" applyNumberFormat="1" applyBorder="1"/>
    <xf numFmtId="164" fontId="0" fillId="0" borderId="25" xfId="0" applyNumberFormat="1" applyBorder="1"/>
    <xf numFmtId="164" fontId="0" fillId="0" borderId="28" xfId="0" applyNumberFormat="1" applyBorder="1"/>
    <xf numFmtId="0" fontId="0" fillId="2" borderId="30" xfId="0" applyFill="1" applyBorder="1"/>
    <xf numFmtId="164" fontId="0" fillId="2" borderId="30" xfId="0" applyNumberFormat="1" applyFill="1" applyBorder="1"/>
    <xf numFmtId="0" fontId="1" fillId="0" borderId="19" xfId="0" applyFont="1" applyBorder="1" applyAlignment="1">
      <alignment horizontal="center"/>
    </xf>
    <xf numFmtId="0" fontId="1" fillId="0" borderId="20" xfId="0" applyFont="1" applyBorder="1" applyAlignment="1">
      <alignment horizontal="center" wrapText="1"/>
    </xf>
    <xf numFmtId="0" fontId="1" fillId="0" borderId="20" xfId="0" applyFont="1" applyBorder="1" applyAlignment="1">
      <alignment horizontal="center"/>
    </xf>
    <xf numFmtId="4" fontId="0" fillId="0" borderId="0" xfId="0" applyNumberFormat="1"/>
    <xf numFmtId="0" fontId="0" fillId="0" borderId="22" xfId="0" applyBorder="1" applyAlignment="1">
      <alignment horizontal="right"/>
    </xf>
    <xf numFmtId="0" fontId="0" fillId="0" borderId="30" xfId="0" applyBorder="1" applyAlignment="1">
      <alignment horizontal="right"/>
    </xf>
    <xf numFmtId="4" fontId="0" fillId="2" borderId="31" xfId="0" applyNumberFormat="1" applyFill="1" applyBorder="1"/>
    <xf numFmtId="0" fontId="4" fillId="0" borderId="0" xfId="0" applyFont="1" applyAlignment="1">
      <alignment horizontal="left"/>
    </xf>
    <xf numFmtId="0" fontId="3" fillId="0" borderId="15" xfId="0" applyFont="1" applyBorder="1" applyAlignment="1">
      <alignment horizontal="left" vertical="top" wrapText="1"/>
    </xf>
    <xf numFmtId="0" fontId="3" fillId="0" borderId="15" xfId="0" applyFont="1" applyBorder="1" applyAlignment="1">
      <alignment vertical="top" wrapText="1"/>
    </xf>
    <xf numFmtId="165" fontId="0" fillId="0" borderId="15" xfId="0" applyNumberFormat="1" applyBorder="1"/>
    <xf numFmtId="10" fontId="0" fillId="0" borderId="15" xfId="0" applyNumberFormat="1" applyBorder="1"/>
    <xf numFmtId="165" fontId="0" fillId="0" borderId="15" xfId="0" applyNumberFormat="1" applyBorder="1" applyAlignment="1">
      <alignment wrapText="1"/>
    </xf>
    <xf numFmtId="3" fontId="0" fillId="0" borderId="15" xfId="0" applyNumberFormat="1" applyBorder="1" applyAlignment="1">
      <alignment wrapText="1"/>
    </xf>
    <xf numFmtId="3" fontId="0" fillId="0" borderId="15" xfId="0" applyNumberFormat="1" applyBorder="1"/>
    <xf numFmtId="4" fontId="0" fillId="0" borderId="15" xfId="0" applyNumberFormat="1" applyBorder="1"/>
    <xf numFmtId="0" fontId="9" fillId="2" borderId="15" xfId="0" applyFont="1" applyFill="1" applyBorder="1" applyAlignment="1">
      <alignment horizontal="center"/>
    </xf>
    <xf numFmtId="0" fontId="8" fillId="2" borderId="15" xfId="0" applyFont="1" applyFill="1" applyBorder="1" applyAlignment="1">
      <alignment horizontal="left" vertical="top"/>
    </xf>
    <xf numFmtId="0" fontId="9" fillId="2" borderId="15" xfId="0" applyFont="1" applyFill="1" applyBorder="1" applyAlignment="1">
      <alignment horizontal="center" vertical="top" wrapText="1"/>
    </xf>
    <xf numFmtId="0" fontId="3" fillId="0" borderId="15" xfId="0" applyFont="1" applyBorder="1" applyAlignment="1">
      <alignment horizontal="left" vertical="top"/>
    </xf>
    <xf numFmtId="0" fontId="11" fillId="0" borderId="15" xfId="0" applyFont="1" applyBorder="1" applyAlignment="1">
      <alignment horizontal="center" vertical="top" wrapText="1"/>
    </xf>
    <xf numFmtId="0" fontId="7" fillId="0" borderId="15" xfId="0" applyFont="1" applyBorder="1"/>
    <xf numFmtId="0" fontId="7" fillId="0" borderId="15" xfId="0" applyFont="1" applyBorder="1" applyAlignment="1">
      <alignment vertical="top" wrapText="1"/>
    </xf>
    <xf numFmtId="0" fontId="8" fillId="0" borderId="15" xfId="0" applyFont="1" applyBorder="1" applyAlignment="1">
      <alignment vertical="top" wrapText="1"/>
    </xf>
    <xf numFmtId="0" fontId="6" fillId="2" borderId="15" xfId="0" applyFont="1" applyFill="1" applyBorder="1" applyAlignment="1">
      <alignment horizontal="center" vertical="top" wrapText="1"/>
    </xf>
    <xf numFmtId="0" fontId="1" fillId="2" borderId="15" xfId="0" applyFont="1" applyFill="1" applyBorder="1" applyAlignment="1">
      <alignment horizontal="center"/>
    </xf>
    <xf numFmtId="165" fontId="7" fillId="0" borderId="15" xfId="0" applyNumberFormat="1" applyFont="1" applyBorder="1"/>
    <xf numFmtId="0" fontId="7" fillId="0" borderId="0" xfId="0" applyFont="1"/>
    <xf numFmtId="165" fontId="3" fillId="0" borderId="15" xfId="0" applyNumberFormat="1" applyFont="1" applyBorder="1" applyAlignment="1">
      <alignment horizontal="right"/>
    </xf>
    <xf numFmtId="165" fontId="7" fillId="0" borderId="0" xfId="0" applyNumberFormat="1" applyFont="1"/>
    <xf numFmtId="3" fontId="7" fillId="0" borderId="15" xfId="0" applyNumberFormat="1" applyFont="1" applyBorder="1" applyAlignment="1">
      <alignment vertical="top" wrapText="1"/>
    </xf>
    <xf numFmtId="3" fontId="7" fillId="0" borderId="0" xfId="0" applyNumberFormat="1" applyFont="1"/>
    <xf numFmtId="3" fontId="7" fillId="0" borderId="15" xfId="0" applyNumberFormat="1" applyFont="1" applyBorder="1"/>
    <xf numFmtId="10" fontId="7" fillId="0" borderId="15" xfId="0" applyNumberFormat="1" applyFont="1" applyBorder="1" applyAlignment="1">
      <alignment vertical="top" wrapText="1"/>
    </xf>
    <xf numFmtId="10" fontId="7" fillId="0" borderId="15" xfId="0" applyNumberFormat="1" applyFont="1" applyBorder="1"/>
    <xf numFmtId="10" fontId="7" fillId="0" borderId="0" xfId="0" applyNumberFormat="1" applyFont="1"/>
    <xf numFmtId="1" fontId="4" fillId="0" borderId="0" xfId="0" applyNumberFormat="1" applyFont="1" applyAlignment="1">
      <alignment horizontal="left" vertical="top"/>
    </xf>
    <xf numFmtId="1" fontId="1" fillId="0" borderId="0" xfId="0" applyNumberFormat="1" applyFont="1" applyAlignment="1">
      <alignment horizontal="left" vertical="top"/>
    </xf>
    <xf numFmtId="1" fontId="0" fillId="0" borderId="0" xfId="0" applyNumberFormat="1" applyAlignment="1">
      <alignment horizontal="left" vertical="top"/>
    </xf>
    <xf numFmtId="1" fontId="7" fillId="0" borderId="15" xfId="0" applyNumberFormat="1" applyFont="1" applyBorder="1" applyAlignment="1">
      <alignment horizontal="left" vertical="top"/>
    </xf>
    <xf numFmtId="1" fontId="6" fillId="2" borderId="15" xfId="0" applyNumberFormat="1" applyFont="1" applyFill="1" applyBorder="1" applyAlignment="1">
      <alignment horizontal="left" vertical="top"/>
    </xf>
    <xf numFmtId="4" fontId="7" fillId="0" borderId="15" xfId="0" applyNumberFormat="1" applyFont="1" applyBorder="1"/>
    <xf numFmtId="2" fontId="7" fillId="0" borderId="15" xfId="0" applyNumberFormat="1" applyFont="1" applyBorder="1"/>
    <xf numFmtId="1" fontId="7" fillId="0" borderId="15" xfId="0" applyNumberFormat="1" applyFont="1" applyBorder="1"/>
    <xf numFmtId="165" fontId="1" fillId="2" borderId="15" xfId="0" applyNumberFormat="1" applyFont="1" applyFill="1" applyBorder="1" applyAlignment="1">
      <alignment horizontal="right"/>
    </xf>
    <xf numFmtId="10" fontId="1" fillId="2" borderId="15" xfId="0" applyNumberFormat="1" applyFont="1" applyFill="1" applyBorder="1" applyAlignment="1">
      <alignment horizontal="right"/>
    </xf>
    <xf numFmtId="3" fontId="1" fillId="2" borderId="15" xfId="0" applyNumberFormat="1" applyFont="1" applyFill="1" applyBorder="1" applyAlignment="1">
      <alignment horizontal="right"/>
    </xf>
    <xf numFmtId="4" fontId="1" fillId="2" borderId="15" xfId="0" applyNumberFormat="1" applyFont="1" applyFill="1" applyBorder="1" applyAlignment="1">
      <alignment horizontal="right"/>
    </xf>
    <xf numFmtId="165" fontId="3" fillId="0" borderId="22" xfId="0" applyNumberFormat="1" applyFont="1" applyBorder="1"/>
    <xf numFmtId="165" fontId="8" fillId="0" borderId="32" xfId="0" applyNumberFormat="1" applyFont="1" applyBorder="1"/>
    <xf numFmtId="3" fontId="0" fillId="0" borderId="23" xfId="0" applyNumberFormat="1" applyBorder="1"/>
    <xf numFmtId="164" fontId="0" fillId="0" borderId="23" xfId="0" applyNumberFormat="1" applyBorder="1" applyAlignment="1">
      <alignment wrapText="1"/>
    </xf>
    <xf numFmtId="164" fontId="0" fillId="0" borderId="23" xfId="0" applyNumberFormat="1" applyBorder="1"/>
    <xf numFmtId="164" fontId="0" fillId="0" borderId="15" xfId="0" applyNumberFormat="1" applyBorder="1" applyAlignment="1">
      <alignment wrapText="1"/>
    </xf>
    <xf numFmtId="0" fontId="4" fillId="0" borderId="0" xfId="0" applyFont="1"/>
    <xf numFmtId="1" fontId="8" fillId="0" borderId="15" xfId="0" applyNumberFormat="1" applyFont="1" applyBorder="1" applyAlignment="1">
      <alignment horizontal="left" vertical="top"/>
    </xf>
    <xf numFmtId="3" fontId="8" fillId="0" borderId="15" xfId="0" applyNumberFormat="1" applyFont="1" applyBorder="1" applyAlignment="1">
      <alignment vertical="top" wrapText="1"/>
    </xf>
    <xf numFmtId="165" fontId="8" fillId="0" borderId="15" xfId="0" applyNumberFormat="1" applyFont="1" applyBorder="1"/>
    <xf numFmtId="3" fontId="8" fillId="0" borderId="0" xfId="0" applyNumberFormat="1" applyFont="1"/>
    <xf numFmtId="14" fontId="0" fillId="2" borderId="16" xfId="0" applyNumberFormat="1" applyFill="1" applyBorder="1" applyAlignment="1">
      <alignment horizontal="right"/>
    </xf>
    <xf numFmtId="14" fontId="3" fillId="0" borderId="17" xfId="0" applyNumberFormat="1" applyFont="1" applyBorder="1" applyAlignment="1">
      <alignment horizontal="left"/>
    </xf>
    <xf numFmtId="14" fontId="3" fillId="0" borderId="18" xfId="0" applyNumberFormat="1" applyFont="1" applyBorder="1" applyAlignment="1">
      <alignment horizontal="left"/>
    </xf>
    <xf numFmtId="14" fontId="3" fillId="0" borderId="2" xfId="0" applyNumberFormat="1" applyFont="1" applyBorder="1" applyAlignment="1">
      <alignment horizontal="left"/>
    </xf>
    <xf numFmtId="0" fontId="1" fillId="0" borderId="32" xfId="0" applyFont="1" applyBorder="1" applyAlignment="1">
      <alignment horizontal="center" wrapText="1"/>
    </xf>
    <xf numFmtId="0" fontId="1" fillId="0" borderId="31" xfId="0" applyFont="1" applyBorder="1" applyAlignment="1">
      <alignment horizontal="center" wrapText="1"/>
    </xf>
    <xf numFmtId="0" fontId="1" fillId="0" borderId="31" xfId="0" applyFont="1" applyBorder="1" applyAlignment="1">
      <alignment horizontal="center"/>
    </xf>
    <xf numFmtId="0" fontId="0" fillId="0" borderId="14" xfId="0" applyBorder="1"/>
    <xf numFmtId="4" fontId="0" fillId="0" borderId="20" xfId="0" applyNumberFormat="1" applyBorder="1"/>
    <xf numFmtId="2" fontId="0" fillId="0" borderId="0" xfId="0" applyNumberFormat="1"/>
    <xf numFmtId="0" fontId="1" fillId="0" borderId="0" xfId="0" applyFont="1" applyAlignment="1">
      <alignment wrapText="1"/>
    </xf>
    <xf numFmtId="4" fontId="1" fillId="0" borderId="20" xfId="0" applyNumberFormat="1" applyFont="1" applyBorder="1" applyAlignment="1">
      <alignment horizontal="right"/>
    </xf>
    <xf numFmtId="0" fontId="14" fillId="0" borderId="0" xfId="0" applyFont="1"/>
    <xf numFmtId="0" fontId="1" fillId="0" borderId="8" xfId="0" applyFont="1" applyBorder="1" applyAlignment="1">
      <alignment horizontal="center"/>
    </xf>
    <xf numFmtId="14" fontId="3" fillId="2" borderId="9" xfId="0" applyNumberFormat="1" applyFont="1" applyFill="1" applyBorder="1" applyAlignment="1">
      <alignment horizontal="left"/>
    </xf>
    <xf numFmtId="14" fontId="3" fillId="0" borderId="16" xfId="0" applyNumberFormat="1" applyFont="1" applyBorder="1" applyAlignment="1">
      <alignment horizontal="left"/>
    </xf>
    <xf numFmtId="164" fontId="0" fillId="0" borderId="33" xfId="0" applyNumberFormat="1" applyBorder="1"/>
    <xf numFmtId="164" fontId="0" fillId="0" borderId="29" xfId="0" applyNumberFormat="1" applyBorder="1"/>
    <xf numFmtId="164" fontId="0" fillId="0" borderId="16" xfId="0" applyNumberFormat="1" applyBorder="1"/>
    <xf numFmtId="0" fontId="13" fillId="0" borderId="0" xfId="1" applyAlignment="1" applyProtection="1"/>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 fillId="0" borderId="0" xfId="0" applyFont="1" applyAlignment="1">
      <alignment horizontal="left" vertical="top"/>
    </xf>
    <xf numFmtId="164" fontId="0" fillId="2" borderId="15" xfId="0" applyNumberFormat="1" applyFill="1" applyBorder="1"/>
    <xf numFmtId="0" fontId="0" fillId="0" borderId="0" xfId="0" applyAlignment="1">
      <alignment horizontal="right"/>
    </xf>
    <xf numFmtId="10" fontId="0" fillId="0" borderId="0" xfId="0" applyNumberFormat="1"/>
    <xf numFmtId="0" fontId="1" fillId="0" borderId="30" xfId="0" applyFont="1" applyBorder="1" applyAlignment="1">
      <alignment horizontal="right"/>
    </xf>
    <xf numFmtId="40" fontId="1" fillId="0" borderId="20" xfId="0" applyNumberFormat="1" applyFont="1" applyBorder="1"/>
    <xf numFmtId="4" fontId="1" fillId="0" borderId="30" xfId="0" applyNumberFormat="1" applyFont="1" applyBorder="1"/>
    <xf numFmtId="0" fontId="15" fillId="0" borderId="0" xfId="0" applyFont="1"/>
    <xf numFmtId="0" fontId="3" fillId="0" borderId="22" xfId="0" applyFont="1" applyBorder="1" applyAlignment="1">
      <alignment horizontal="right"/>
    </xf>
    <xf numFmtId="0" fontId="16" fillId="0" borderId="0" xfId="1" applyFont="1" applyAlignment="1" applyProtection="1"/>
    <xf numFmtId="0" fontId="3" fillId="0" borderId="1" xfId="0" applyFont="1" applyBorder="1"/>
    <xf numFmtId="0" fontId="4" fillId="0" borderId="0" xfId="0" applyFont="1" applyAlignment="1">
      <alignment horizontal="center"/>
    </xf>
    <xf numFmtId="0" fontId="9" fillId="0" borderId="24" xfId="0" applyFont="1" applyBorder="1" applyAlignment="1">
      <alignment horizontal="center"/>
    </xf>
    <xf numFmtId="0" fontId="0" fillId="0" borderId="0" xfId="0" applyAlignment="1">
      <alignment wrapText="1"/>
    </xf>
    <xf numFmtId="0" fontId="3" fillId="0" borderId="0" xfId="0" applyFont="1" applyAlignment="1">
      <alignment horizontal="left" vertical="top" wrapText="1"/>
    </xf>
    <xf numFmtId="0" fontId="0" fillId="0" borderId="0" xfId="0" applyAlignment="1">
      <alignment vertical="top" wrapText="1"/>
    </xf>
    <xf numFmtId="0" fontId="4" fillId="0" borderId="0" xfId="0" applyFont="1" applyAlignment="1">
      <alignment horizontal="center"/>
    </xf>
    <xf numFmtId="0" fontId="3" fillId="0" borderId="0" xfId="0" applyFont="1" applyAlignment="1">
      <alignment wrapText="1"/>
    </xf>
    <xf numFmtId="0" fontId="0" fillId="0" borderId="0" xfId="0" applyAlignment="1">
      <alignment horizontal="left" wrapText="1"/>
    </xf>
    <xf numFmtId="0" fontId="5" fillId="0" borderId="0" xfId="0" applyFont="1" applyAlignment="1">
      <alignment horizontal="center"/>
    </xf>
    <xf numFmtId="10" fontId="3" fillId="0" borderId="32" xfId="0" applyNumberFormat="1" applyFont="1" applyBorder="1" applyAlignment="1">
      <alignment horizontal="center"/>
    </xf>
    <xf numFmtId="0" fontId="0" fillId="0" borderId="14" xfId="0" applyBorder="1" applyAlignment="1">
      <alignment horizontal="center"/>
    </xf>
    <xf numFmtId="10" fontId="3" fillId="0" borderId="22" xfId="0" applyNumberFormat="1" applyFont="1" applyBorder="1" applyAlignment="1">
      <alignment horizontal="center"/>
    </xf>
    <xf numFmtId="0" fontId="0" fillId="0" borderId="23" xfId="0" applyBorder="1" applyAlignment="1">
      <alignment horizontal="center"/>
    </xf>
    <xf numFmtId="10" fontId="3" fillId="0" borderId="24" xfId="0" applyNumberFormat="1" applyFont="1" applyBorder="1" applyAlignment="1">
      <alignment horizontal="center"/>
    </xf>
    <xf numFmtId="0" fontId="0" fillId="0" borderId="7" xfId="0" applyBorder="1" applyAlignment="1">
      <alignment horizontal="center"/>
    </xf>
    <xf numFmtId="0" fontId="9" fillId="0" borderId="24" xfId="0" applyFont="1" applyBorder="1" applyAlignment="1">
      <alignment horizontal="center"/>
    </xf>
    <xf numFmtId="10" fontId="3" fillId="0" borderId="19" xfId="0" applyNumberFormat="1" applyFont="1" applyBorder="1" applyAlignment="1">
      <alignment horizontal="center"/>
    </xf>
    <xf numFmtId="0" fontId="0" fillId="0" borderId="21" xfId="0"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3" fillId="2" borderId="37" xfId="0" applyFont="1" applyFill="1" applyBorder="1" applyAlignment="1">
      <alignment horizontal="right"/>
    </xf>
    <xf numFmtId="0" fontId="0" fillId="0" borderId="38" xfId="0" applyBorder="1" applyAlignment="1">
      <alignment horizontal="right"/>
    </xf>
    <xf numFmtId="0" fontId="3" fillId="0" borderId="39" xfId="0" applyFont="1" applyBorder="1" applyAlignment="1">
      <alignment horizontal="right"/>
    </xf>
    <xf numFmtId="0" fontId="0" fillId="0" borderId="40" xfId="0" applyBorder="1" applyAlignment="1">
      <alignment horizontal="right"/>
    </xf>
    <xf numFmtId="0" fontId="3" fillId="0" borderId="0" xfId="0" applyFont="1" applyAlignment="1">
      <alignment horizontal="left" wrapText="1"/>
    </xf>
    <xf numFmtId="0" fontId="1" fillId="0" borderId="0" xfId="0" applyFont="1" applyAlignment="1"/>
    <xf numFmtId="0" fontId="0" fillId="0" borderId="0" xfId="0" applyAlignment="1"/>
    <xf numFmtId="0" fontId="0" fillId="0" borderId="23" xfId="0" applyBorder="1" applyAlignment="1"/>
    <xf numFmtId="0" fontId="5" fillId="0" borderId="0" xfId="0" applyFont="1" applyAlignment="1"/>
    <xf numFmtId="0" fontId="0" fillId="0" borderId="21" xfId="0" applyBorder="1" applyAlignment="1"/>
    <xf numFmtId="0" fontId="0" fillId="0" borderId="22" xfId="0"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cms.gov/apps/physician-fee-schedule/overview.aspx"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9"/>
  <sheetViews>
    <sheetView workbookViewId="0">
      <pane xSplit="3" ySplit="4" topLeftCell="D5" activePane="bottomRight" state="frozen"/>
      <selection pane="bottomRight" activeCell="C1" sqref="C1"/>
      <selection pane="bottomLeft" activeCell="A5" sqref="A5"/>
      <selection pane="topRight" activeCell="C1" sqref="C1"/>
    </sheetView>
  </sheetViews>
  <sheetFormatPr defaultRowHeight="12.6"/>
  <cols>
    <col min="1" max="1" width="2.5703125" customWidth="1"/>
    <col min="2" max="2" width="2.7109375" style="25" customWidth="1"/>
    <col min="3" max="3" width="29.28515625" style="16" customWidth="1"/>
    <col min="4" max="15" width="7.7109375" customWidth="1"/>
    <col min="16" max="16" width="10.7109375" customWidth="1"/>
  </cols>
  <sheetData>
    <row r="1" spans="2:22" s="27" customFormat="1" ht="21.75" customHeight="1">
      <c r="D1" s="169"/>
      <c r="E1" s="169"/>
      <c r="F1" s="83" t="s">
        <v>0</v>
      </c>
      <c r="G1" s="83"/>
      <c r="H1" s="169"/>
      <c r="I1" s="169"/>
      <c r="J1" s="169"/>
      <c r="K1" s="169"/>
      <c r="L1" s="169"/>
      <c r="M1" s="169"/>
      <c r="N1" s="169"/>
      <c r="O1" s="169"/>
      <c r="P1" s="169"/>
    </row>
    <row r="2" spans="2:22" ht="15.6">
      <c r="C2" s="56"/>
      <c r="D2" s="56" t="s">
        <v>1</v>
      </c>
      <c r="E2" s="15"/>
      <c r="F2" s="15"/>
      <c r="G2" s="15"/>
      <c r="H2" s="15"/>
      <c r="I2" s="15"/>
      <c r="J2" s="15"/>
      <c r="K2" s="15"/>
      <c r="L2" s="15"/>
      <c r="M2" s="15"/>
      <c r="N2" s="15"/>
      <c r="O2" s="15"/>
      <c r="P2" s="15"/>
    </row>
    <row r="3" spans="2:22" ht="12.95">
      <c r="C3" s="1"/>
      <c r="D3" s="1"/>
      <c r="E3" s="1"/>
      <c r="F3" s="1"/>
      <c r="G3" s="1"/>
      <c r="H3" s="1"/>
      <c r="I3" s="1"/>
      <c r="J3" s="1"/>
      <c r="K3" s="1"/>
      <c r="L3" s="1"/>
      <c r="M3" s="1"/>
      <c r="N3" s="1"/>
      <c r="O3" s="1"/>
      <c r="P3" s="1"/>
    </row>
    <row r="4" spans="2:22" ht="12.75" customHeight="1">
      <c r="B4" s="93"/>
      <c r="C4" s="94" t="s">
        <v>2</v>
      </c>
      <c r="D4" s="92" t="s">
        <v>3</v>
      </c>
      <c r="E4" s="92" t="s">
        <v>4</v>
      </c>
      <c r="F4" s="92" t="s">
        <v>5</v>
      </c>
      <c r="G4" s="92" t="s">
        <v>6</v>
      </c>
      <c r="H4" s="92" t="s">
        <v>7</v>
      </c>
      <c r="I4" s="92" t="s">
        <v>8</v>
      </c>
      <c r="J4" s="92" t="s">
        <v>9</v>
      </c>
      <c r="K4" s="92" t="s">
        <v>10</v>
      </c>
      <c r="L4" s="92" t="s">
        <v>11</v>
      </c>
      <c r="M4" s="92" t="s">
        <v>12</v>
      </c>
      <c r="N4" s="92" t="s">
        <v>13</v>
      </c>
      <c r="O4" s="92" t="s">
        <v>14</v>
      </c>
      <c r="P4" s="92" t="s">
        <v>15</v>
      </c>
      <c r="Q4" s="20"/>
      <c r="R4" s="20"/>
      <c r="S4" s="20"/>
      <c r="T4" s="20"/>
      <c r="U4" s="20"/>
      <c r="V4" s="20"/>
    </row>
    <row r="5" spans="2:22" ht="12.75" customHeight="1">
      <c r="B5" s="95">
        <v>1</v>
      </c>
      <c r="C5" s="84" t="s">
        <v>16</v>
      </c>
      <c r="D5" s="104">
        <f>SUM(D7:D10)</f>
        <v>0</v>
      </c>
      <c r="E5" s="104">
        <f t="shared" ref="E5:P5" si="0">SUM(E7:E10)</f>
        <v>0</v>
      </c>
      <c r="F5" s="104">
        <f t="shared" si="0"/>
        <v>0</v>
      </c>
      <c r="G5" s="104">
        <f t="shared" si="0"/>
        <v>0</v>
      </c>
      <c r="H5" s="104">
        <f t="shared" si="0"/>
        <v>0</v>
      </c>
      <c r="I5" s="104">
        <f t="shared" si="0"/>
        <v>0</v>
      </c>
      <c r="J5" s="104">
        <f t="shared" si="0"/>
        <v>0</v>
      </c>
      <c r="K5" s="104">
        <f t="shared" si="0"/>
        <v>0</v>
      </c>
      <c r="L5" s="104">
        <f t="shared" si="0"/>
        <v>0</v>
      </c>
      <c r="M5" s="104">
        <f t="shared" si="0"/>
        <v>0</v>
      </c>
      <c r="N5" s="104">
        <f t="shared" si="0"/>
        <v>0</v>
      </c>
      <c r="O5" s="104">
        <f t="shared" si="0"/>
        <v>0</v>
      </c>
      <c r="P5" s="120">
        <f t="shared" si="0"/>
        <v>0</v>
      </c>
    </row>
    <row r="6" spans="2:22" ht="12.95">
      <c r="B6" s="95"/>
      <c r="C6" s="85" t="s">
        <v>17</v>
      </c>
      <c r="D6" s="86">
        <f>+D5/31</f>
        <v>0</v>
      </c>
      <c r="E6" s="86">
        <f>+E5/28</f>
        <v>0</v>
      </c>
      <c r="F6" s="86">
        <f>+F5/31</f>
        <v>0</v>
      </c>
      <c r="G6" s="86">
        <f>+G5/30</f>
        <v>0</v>
      </c>
      <c r="H6" s="86">
        <f>+H5/31</f>
        <v>0</v>
      </c>
      <c r="I6" s="86">
        <f>+I5/30</f>
        <v>0</v>
      </c>
      <c r="J6" s="86">
        <f>+J5/31</f>
        <v>0</v>
      </c>
      <c r="K6" s="86">
        <f>+K5/31</f>
        <v>0</v>
      </c>
      <c r="L6" s="86">
        <f>+L5/30</f>
        <v>0</v>
      </c>
      <c r="M6" s="86">
        <f>+M5/31</f>
        <v>0</v>
      </c>
      <c r="N6" s="86">
        <f>+N5/30</f>
        <v>0</v>
      </c>
      <c r="O6" s="86">
        <f>+O5/31</f>
        <v>0</v>
      </c>
      <c r="P6" s="120">
        <f>+P5/365</f>
        <v>0</v>
      </c>
    </row>
    <row r="7" spans="2:22" ht="12.95">
      <c r="B7" s="95"/>
      <c r="C7" s="85" t="s">
        <v>18</v>
      </c>
      <c r="D7" s="86"/>
      <c r="E7" s="86"/>
      <c r="F7" s="86"/>
      <c r="G7" s="86"/>
      <c r="H7" s="86"/>
      <c r="I7" s="86"/>
      <c r="J7" s="86"/>
      <c r="K7" s="86"/>
      <c r="L7" s="86"/>
      <c r="M7" s="86"/>
      <c r="N7" s="86"/>
      <c r="O7" s="86"/>
      <c r="P7" s="120">
        <f t="shared" ref="P7:P26" si="1">SUM(D7:O7)</f>
        <v>0</v>
      </c>
    </row>
    <row r="8" spans="2:22" ht="12.95">
      <c r="B8" s="95"/>
      <c r="C8" s="85" t="s">
        <v>19</v>
      </c>
      <c r="D8" s="86"/>
      <c r="E8" s="86"/>
      <c r="F8" s="86"/>
      <c r="G8" s="86"/>
      <c r="H8" s="86"/>
      <c r="I8" s="86"/>
      <c r="J8" s="86"/>
      <c r="K8" s="86"/>
      <c r="L8" s="86"/>
      <c r="M8" s="86"/>
      <c r="N8" s="86"/>
      <c r="O8" s="86"/>
      <c r="P8" s="120">
        <f t="shared" si="1"/>
        <v>0</v>
      </c>
    </row>
    <row r="9" spans="2:22" ht="12.95">
      <c r="B9" s="95"/>
      <c r="C9" s="85" t="s">
        <v>20</v>
      </c>
      <c r="D9" s="86"/>
      <c r="E9" s="86"/>
      <c r="F9" s="86"/>
      <c r="G9" s="86"/>
      <c r="H9" s="86"/>
      <c r="I9" s="86"/>
      <c r="J9" s="86"/>
      <c r="K9" s="86"/>
      <c r="L9" s="86"/>
      <c r="M9" s="86"/>
      <c r="N9" s="86"/>
      <c r="O9" s="86"/>
      <c r="P9" s="120">
        <f t="shared" si="1"/>
        <v>0</v>
      </c>
    </row>
    <row r="10" spans="2:22" ht="12.95">
      <c r="B10" s="95"/>
      <c r="C10" s="85" t="s">
        <v>21</v>
      </c>
      <c r="D10" s="86"/>
      <c r="E10" s="86"/>
      <c r="F10" s="86"/>
      <c r="G10" s="86"/>
      <c r="H10" s="86"/>
      <c r="I10" s="86"/>
      <c r="J10" s="86"/>
      <c r="K10" s="86"/>
      <c r="L10" s="86"/>
      <c r="M10" s="86"/>
      <c r="N10" s="86"/>
      <c r="O10" s="86"/>
      <c r="P10" s="120">
        <f t="shared" si="1"/>
        <v>0</v>
      </c>
    </row>
    <row r="11" spans="2:22" ht="12.95">
      <c r="B11" s="95">
        <v>2</v>
      </c>
      <c r="C11" s="85" t="s">
        <v>22</v>
      </c>
      <c r="D11" s="86"/>
      <c r="E11" s="86"/>
      <c r="F11" s="86"/>
      <c r="G11" s="86"/>
      <c r="H11" s="86"/>
      <c r="I11" s="86"/>
      <c r="J11" s="86"/>
      <c r="K11" s="86"/>
      <c r="L11" s="86"/>
      <c r="M11" s="86"/>
      <c r="N11" s="86"/>
      <c r="O11" s="86"/>
      <c r="P11" s="120">
        <f t="shared" si="1"/>
        <v>0</v>
      </c>
    </row>
    <row r="12" spans="2:22" ht="12.95">
      <c r="B12" s="95">
        <v>3</v>
      </c>
      <c r="C12" s="85" t="s">
        <v>23</v>
      </c>
      <c r="D12" s="86"/>
      <c r="E12" s="86"/>
      <c r="F12" s="86"/>
      <c r="G12" s="86"/>
      <c r="H12" s="86"/>
      <c r="I12" s="86"/>
      <c r="J12" s="86"/>
      <c r="K12" s="86"/>
      <c r="L12" s="86"/>
      <c r="M12" s="86"/>
      <c r="N12" s="86"/>
      <c r="O12" s="86"/>
      <c r="P12" s="120">
        <f t="shared" si="1"/>
        <v>0</v>
      </c>
    </row>
    <row r="13" spans="2:22" ht="12.95">
      <c r="B13" s="95">
        <v>4</v>
      </c>
      <c r="C13" s="85" t="s">
        <v>24</v>
      </c>
      <c r="D13" s="87"/>
      <c r="E13" s="87"/>
      <c r="F13" s="87"/>
      <c r="G13" s="87"/>
      <c r="H13" s="87"/>
      <c r="I13" s="87"/>
      <c r="J13" s="87"/>
      <c r="K13" s="87"/>
      <c r="L13" s="87"/>
      <c r="M13" s="87"/>
      <c r="N13" s="87"/>
      <c r="O13" s="87"/>
      <c r="P13" s="121">
        <f t="shared" si="1"/>
        <v>0</v>
      </c>
    </row>
    <row r="14" spans="2:22" ht="12.95">
      <c r="B14" s="95">
        <v>5</v>
      </c>
      <c r="C14" s="85" t="s">
        <v>25</v>
      </c>
      <c r="D14" s="86"/>
      <c r="E14" s="86"/>
      <c r="F14" s="86"/>
      <c r="G14" s="86"/>
      <c r="H14" s="86"/>
      <c r="I14" s="86"/>
      <c r="J14" s="86"/>
      <c r="K14" s="86"/>
      <c r="L14" s="86"/>
      <c r="M14" s="86"/>
      <c r="N14" s="86"/>
      <c r="O14" s="86"/>
      <c r="P14" s="120">
        <f t="shared" si="1"/>
        <v>0</v>
      </c>
    </row>
    <row r="15" spans="2:22" ht="12.95">
      <c r="B15" s="95"/>
      <c r="C15" s="85" t="s">
        <v>26</v>
      </c>
      <c r="D15" s="86"/>
      <c r="E15" s="86"/>
      <c r="F15" s="86"/>
      <c r="G15" s="86"/>
      <c r="H15" s="86"/>
      <c r="I15" s="86"/>
      <c r="J15" s="86"/>
      <c r="K15" s="86"/>
      <c r="L15" s="86"/>
      <c r="M15" s="86"/>
      <c r="N15" s="86"/>
      <c r="O15" s="86"/>
      <c r="P15" s="120">
        <f t="shared" si="1"/>
        <v>0</v>
      </c>
    </row>
    <row r="16" spans="2:22" ht="12.95">
      <c r="B16" s="95"/>
      <c r="C16" s="85" t="s">
        <v>27</v>
      </c>
      <c r="D16" s="87" t="str">
        <f>+IF(D14=0,"",D15/D14)</f>
        <v/>
      </c>
      <c r="E16" s="87" t="str">
        <f t="shared" ref="E16:P16" si="2">+IF(E14=0,"",E15/E14)</f>
        <v/>
      </c>
      <c r="F16" s="87" t="str">
        <f t="shared" si="2"/>
        <v/>
      </c>
      <c r="G16" s="87" t="str">
        <f t="shared" si="2"/>
        <v/>
      </c>
      <c r="H16" s="87" t="str">
        <f t="shared" si="2"/>
        <v/>
      </c>
      <c r="I16" s="87" t="str">
        <f t="shared" si="2"/>
        <v/>
      </c>
      <c r="J16" s="87" t="str">
        <f t="shared" si="2"/>
        <v/>
      </c>
      <c r="K16" s="87" t="str">
        <f t="shared" si="2"/>
        <v/>
      </c>
      <c r="L16" s="87" t="str">
        <f t="shared" si="2"/>
        <v/>
      </c>
      <c r="M16" s="87" t="str">
        <f t="shared" si="2"/>
        <v/>
      </c>
      <c r="N16" s="87" t="str">
        <f t="shared" si="2"/>
        <v/>
      </c>
      <c r="O16" s="87" t="str">
        <f t="shared" si="2"/>
        <v/>
      </c>
      <c r="P16" s="121" t="str">
        <f t="shared" si="2"/>
        <v/>
      </c>
    </row>
    <row r="17" spans="2:16" ht="12.95">
      <c r="B17" s="95">
        <v>6</v>
      </c>
      <c r="C17" s="85" t="s">
        <v>28</v>
      </c>
      <c r="D17" s="87" t="str">
        <f>IF(D5=0,"",D11/D5)</f>
        <v/>
      </c>
      <c r="E17" s="87" t="str">
        <f t="shared" ref="E17:O17" si="3">IF(E5=0,"",E11/E5)</f>
        <v/>
      </c>
      <c r="F17" s="87" t="str">
        <f t="shared" si="3"/>
        <v/>
      </c>
      <c r="G17" s="87" t="str">
        <f t="shared" si="3"/>
        <v/>
      </c>
      <c r="H17" s="87" t="str">
        <f t="shared" si="3"/>
        <v/>
      </c>
      <c r="I17" s="87" t="str">
        <f t="shared" si="3"/>
        <v/>
      </c>
      <c r="J17" s="87" t="str">
        <f t="shared" si="3"/>
        <v/>
      </c>
      <c r="K17" s="87" t="str">
        <f t="shared" si="3"/>
        <v/>
      </c>
      <c r="L17" s="87" t="str">
        <f t="shared" si="3"/>
        <v/>
      </c>
      <c r="M17" s="87" t="str">
        <f t="shared" si="3"/>
        <v/>
      </c>
      <c r="N17" s="87" t="str">
        <f t="shared" si="3"/>
        <v/>
      </c>
      <c r="O17" s="87" t="str">
        <f t="shared" si="3"/>
        <v/>
      </c>
      <c r="P17" s="121" t="str">
        <f>IF(P5=0,"",P11/P5)</f>
        <v/>
      </c>
    </row>
    <row r="18" spans="2:16" ht="12.95">
      <c r="B18" s="95">
        <v>7</v>
      </c>
      <c r="C18" s="85" t="s">
        <v>29</v>
      </c>
      <c r="D18" s="86"/>
      <c r="E18" s="86"/>
      <c r="F18" s="86"/>
      <c r="G18" s="86"/>
      <c r="H18" s="86"/>
      <c r="I18" s="86"/>
      <c r="J18" s="86"/>
      <c r="K18" s="86"/>
      <c r="L18" s="86"/>
      <c r="M18" s="86"/>
      <c r="N18" s="86"/>
      <c r="O18" s="86"/>
      <c r="P18" s="120">
        <f t="shared" si="1"/>
        <v>0</v>
      </c>
    </row>
    <row r="19" spans="2:16" ht="12.95">
      <c r="B19" s="95"/>
      <c r="C19" s="85" t="s">
        <v>30</v>
      </c>
      <c r="D19" s="86"/>
      <c r="E19" s="86"/>
      <c r="F19" s="86"/>
      <c r="G19" s="86"/>
      <c r="H19" s="86"/>
      <c r="I19" s="86"/>
      <c r="J19" s="86"/>
      <c r="K19" s="86"/>
      <c r="L19" s="86"/>
      <c r="M19" s="86"/>
      <c r="N19" s="86"/>
      <c r="O19" s="86"/>
      <c r="P19" s="120">
        <f t="shared" si="1"/>
        <v>0</v>
      </c>
    </row>
    <row r="20" spans="2:16" ht="12.95">
      <c r="B20" s="95">
        <v>8</v>
      </c>
      <c r="C20" s="85" t="s">
        <v>31</v>
      </c>
      <c r="D20" s="86"/>
      <c r="E20" s="86"/>
      <c r="F20" s="86"/>
      <c r="G20" s="86"/>
      <c r="H20" s="86"/>
      <c r="I20" s="86"/>
      <c r="J20" s="86"/>
      <c r="K20" s="86"/>
      <c r="L20" s="86"/>
      <c r="M20" s="86"/>
      <c r="N20" s="86"/>
      <c r="O20" s="86"/>
      <c r="P20" s="120">
        <f t="shared" si="1"/>
        <v>0</v>
      </c>
    </row>
    <row r="21" spans="2:16" ht="12.95">
      <c r="B21" s="95"/>
      <c r="C21" s="85" t="s">
        <v>32</v>
      </c>
      <c r="D21" s="86"/>
      <c r="E21" s="86"/>
      <c r="F21" s="86"/>
      <c r="G21" s="86"/>
      <c r="H21" s="86"/>
      <c r="I21" s="86"/>
      <c r="J21" s="86"/>
      <c r="K21" s="86"/>
      <c r="L21" s="86"/>
      <c r="M21" s="86"/>
      <c r="N21" s="86"/>
      <c r="O21" s="86"/>
      <c r="P21" s="120">
        <f t="shared" si="1"/>
        <v>0</v>
      </c>
    </row>
    <row r="22" spans="2:16" s="16" customFormat="1" ht="12.95">
      <c r="B22" s="84">
        <v>9</v>
      </c>
      <c r="C22" s="85" t="s">
        <v>33</v>
      </c>
      <c r="D22" s="88"/>
      <c r="E22" s="88"/>
      <c r="F22" s="88"/>
      <c r="G22" s="88"/>
      <c r="H22" s="88"/>
      <c r="I22" s="88"/>
      <c r="J22" s="88"/>
      <c r="K22" s="88"/>
      <c r="L22" s="88"/>
      <c r="M22" s="88"/>
      <c r="N22" s="88"/>
      <c r="O22" s="88"/>
      <c r="P22" s="120">
        <f t="shared" si="1"/>
        <v>0</v>
      </c>
    </row>
    <row r="23" spans="2:16" s="16" customFormat="1" ht="12.95">
      <c r="B23" s="84">
        <v>10</v>
      </c>
      <c r="C23" s="85" t="s">
        <v>34</v>
      </c>
      <c r="D23" s="89"/>
      <c r="E23" s="89"/>
      <c r="F23" s="89"/>
      <c r="G23" s="89"/>
      <c r="H23" s="89"/>
      <c r="I23" s="89"/>
      <c r="J23" s="89"/>
      <c r="K23" s="89"/>
      <c r="L23" s="89"/>
      <c r="M23" s="89"/>
      <c r="N23" s="89"/>
      <c r="O23" s="89"/>
      <c r="P23" s="122">
        <f t="shared" si="1"/>
        <v>0</v>
      </c>
    </row>
    <row r="24" spans="2:16" ht="12.95">
      <c r="B24" s="95">
        <v>11</v>
      </c>
      <c r="C24" s="85" t="s">
        <v>35</v>
      </c>
      <c r="D24" s="90"/>
      <c r="E24" s="90"/>
      <c r="F24" s="90"/>
      <c r="G24" s="90"/>
      <c r="H24" s="90"/>
      <c r="I24" s="90"/>
      <c r="J24" s="90"/>
      <c r="K24" s="90"/>
      <c r="L24" s="90"/>
      <c r="M24" s="90"/>
      <c r="N24" s="90"/>
      <c r="O24" s="90"/>
      <c r="P24" s="122">
        <f t="shared" si="1"/>
        <v>0</v>
      </c>
    </row>
    <row r="25" spans="2:16" ht="12.95">
      <c r="B25" s="95"/>
      <c r="C25" s="85" t="s">
        <v>36</v>
      </c>
      <c r="D25" s="87" t="str">
        <f>+IF(D23=0,"",D24/D23)</f>
        <v/>
      </c>
      <c r="E25" s="87" t="str">
        <f t="shared" ref="E25:P25" si="4">+IF(E9=0,"",E11/E9)</f>
        <v/>
      </c>
      <c r="F25" s="87" t="str">
        <f t="shared" si="4"/>
        <v/>
      </c>
      <c r="G25" s="87" t="str">
        <f t="shared" si="4"/>
        <v/>
      </c>
      <c r="H25" s="87" t="str">
        <f t="shared" si="4"/>
        <v/>
      </c>
      <c r="I25" s="87" t="str">
        <f t="shared" si="4"/>
        <v/>
      </c>
      <c r="J25" s="87" t="str">
        <f t="shared" si="4"/>
        <v/>
      </c>
      <c r="K25" s="87" t="str">
        <f t="shared" si="4"/>
        <v/>
      </c>
      <c r="L25" s="87" t="str">
        <f t="shared" si="4"/>
        <v/>
      </c>
      <c r="M25" s="87" t="str">
        <f t="shared" si="4"/>
        <v/>
      </c>
      <c r="N25" s="87" t="str">
        <f t="shared" si="4"/>
        <v/>
      </c>
      <c r="O25" s="87" t="str">
        <f t="shared" si="4"/>
        <v/>
      </c>
      <c r="P25" s="121" t="str">
        <f t="shared" si="4"/>
        <v/>
      </c>
    </row>
    <row r="26" spans="2:16" ht="15" customHeight="1">
      <c r="B26" s="95">
        <v>12</v>
      </c>
      <c r="C26" s="85" t="s">
        <v>37</v>
      </c>
      <c r="D26" s="91"/>
      <c r="E26" s="91"/>
      <c r="F26" s="91"/>
      <c r="G26" s="91"/>
      <c r="H26" s="91"/>
      <c r="I26" s="91"/>
      <c r="J26" s="91"/>
      <c r="K26" s="91"/>
      <c r="L26" s="91"/>
      <c r="M26" s="91"/>
      <c r="N26" s="91"/>
      <c r="O26" s="91"/>
      <c r="P26" s="123">
        <f t="shared" si="1"/>
        <v>0</v>
      </c>
    </row>
    <row r="27" spans="2:16" ht="14.1">
      <c r="B27" s="26"/>
      <c r="C27" s="17"/>
    </row>
    <row r="28" spans="2:16" ht="14.1">
      <c r="B28" s="26"/>
      <c r="C28" s="18"/>
    </row>
    <row r="29" spans="2:16">
      <c r="C29"/>
    </row>
  </sheetData>
  <phoneticPr fontId="0" type="noConversion"/>
  <pageMargins left="0.14000000000000001" right="0.06" top="1" bottom="1" header="0.5" footer="0.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7"/>
  <sheetViews>
    <sheetView workbookViewId="0">
      <pane xSplit="3" ySplit="6" topLeftCell="D17" activePane="bottomRight" state="frozen"/>
      <selection pane="bottomRight" activeCell="D29" sqref="D29"/>
      <selection pane="bottomLeft" activeCell="A8" sqref="A8"/>
      <selection pane="topRight" activeCell="C1" sqref="C1"/>
    </sheetView>
  </sheetViews>
  <sheetFormatPr defaultRowHeight="12.6"/>
  <cols>
    <col min="1" max="1" width="3.140625" customWidth="1"/>
    <col min="2" max="2" width="4" style="114" customWidth="1"/>
    <col min="3" max="3" width="28.5703125" style="5" customWidth="1"/>
    <col min="4" max="5" width="13" customWidth="1"/>
    <col min="6" max="6" width="13.7109375" customWidth="1"/>
    <col min="7" max="7" width="12.85546875" customWidth="1"/>
    <col min="8" max="8" width="12.5703125" customWidth="1"/>
    <col min="9" max="9" width="13.28515625" customWidth="1"/>
  </cols>
  <sheetData>
    <row r="1" spans="2:9" ht="22.5" customHeight="1">
      <c r="D1" s="1"/>
      <c r="E1" s="112" t="s">
        <v>38</v>
      </c>
      <c r="G1" s="1"/>
      <c r="H1" s="1"/>
      <c r="I1" s="1"/>
    </row>
    <row r="2" spans="2:9" ht="14.25" customHeight="1">
      <c r="B2" s="113"/>
      <c r="C2"/>
      <c r="D2" s="1"/>
      <c r="E2" s="1"/>
      <c r="F2" s="1"/>
      <c r="G2" s="1"/>
      <c r="H2" s="1"/>
      <c r="I2" s="1"/>
    </row>
    <row r="3" spans="2:9" ht="14.25" customHeight="1">
      <c r="B3" s="113" t="s">
        <v>39</v>
      </c>
      <c r="C3"/>
      <c r="D3" s="1"/>
      <c r="E3" s="1"/>
      <c r="F3" s="1"/>
      <c r="G3" s="1"/>
      <c r="H3" s="1"/>
      <c r="I3" s="1"/>
    </row>
    <row r="4" spans="2:9" ht="66.75" customHeight="1">
      <c r="B4" s="113"/>
      <c r="C4" s="171" t="s">
        <v>40</v>
      </c>
      <c r="D4" s="171"/>
      <c r="E4" s="171"/>
      <c r="F4" s="171"/>
      <c r="G4" s="171"/>
      <c r="H4" s="171"/>
      <c r="I4" s="1"/>
    </row>
    <row r="5" spans="2:9" ht="14.25" customHeight="1">
      <c r="C5" s="23"/>
      <c r="D5" s="1"/>
      <c r="E5" s="1"/>
      <c r="F5" s="1"/>
      <c r="G5" s="1"/>
      <c r="H5" s="1"/>
      <c r="I5" s="1"/>
    </row>
    <row r="6" spans="2:9" ht="15.6">
      <c r="B6" s="116"/>
      <c r="C6" s="100" t="s">
        <v>2</v>
      </c>
      <c r="D6" s="101" t="s">
        <v>41</v>
      </c>
      <c r="E6" s="101" t="s">
        <v>42</v>
      </c>
      <c r="F6" s="101" t="s">
        <v>43</v>
      </c>
      <c r="G6" s="101" t="s">
        <v>44</v>
      </c>
      <c r="H6" s="101" t="s">
        <v>45</v>
      </c>
      <c r="I6" s="101" t="s">
        <v>46</v>
      </c>
    </row>
    <row r="7" spans="2:9" ht="15.6">
      <c r="B7" s="115"/>
      <c r="C7" s="96" t="s">
        <v>47</v>
      </c>
      <c r="D7" s="97"/>
      <c r="E7" s="97"/>
      <c r="F7" s="97"/>
      <c r="G7" s="97"/>
      <c r="H7" s="97"/>
      <c r="I7" s="97"/>
    </row>
    <row r="8" spans="2:9" ht="15.6">
      <c r="B8" s="115">
        <v>1</v>
      </c>
      <c r="C8" s="98" t="s">
        <v>34</v>
      </c>
      <c r="D8" s="108">
        <f>+Monthly!P23</f>
        <v>0</v>
      </c>
      <c r="E8" s="108"/>
      <c r="F8" s="108"/>
      <c r="G8" s="108"/>
      <c r="H8" s="108"/>
      <c r="I8" s="108"/>
    </row>
    <row r="9" spans="2:9" ht="15.6">
      <c r="B9" s="115">
        <f>+B8+1</f>
        <v>2</v>
      </c>
      <c r="C9" s="98" t="s">
        <v>48</v>
      </c>
      <c r="D9" s="117"/>
      <c r="E9" s="117"/>
      <c r="F9" s="117"/>
      <c r="G9" s="117"/>
      <c r="H9" s="117"/>
      <c r="I9" s="117"/>
    </row>
    <row r="10" spans="2:9" ht="15.6">
      <c r="B10" s="115">
        <f>+B9+1</f>
        <v>3</v>
      </c>
      <c r="C10" s="98" t="s">
        <v>49</v>
      </c>
      <c r="D10" s="117"/>
      <c r="E10" s="117"/>
      <c r="F10" s="117"/>
      <c r="G10" s="117"/>
      <c r="H10" s="117"/>
      <c r="I10" s="117"/>
    </row>
    <row r="11" spans="2:9" ht="15.6">
      <c r="B11" s="115">
        <f>+B10+1</f>
        <v>4</v>
      </c>
      <c r="C11" s="98" t="s">
        <v>50</v>
      </c>
      <c r="D11" s="108"/>
      <c r="E11" s="108"/>
      <c r="F11" s="108"/>
      <c r="G11" s="108"/>
      <c r="H11" s="108"/>
      <c r="I11" s="108"/>
    </row>
    <row r="12" spans="2:9" ht="15.6">
      <c r="B12" s="115">
        <f>+B11+1</f>
        <v>5</v>
      </c>
      <c r="C12" s="98" t="s">
        <v>51</v>
      </c>
      <c r="D12" s="118"/>
      <c r="E12" s="118"/>
      <c r="F12" s="118"/>
      <c r="G12" s="118"/>
      <c r="H12" s="118"/>
      <c r="I12" s="118"/>
    </row>
    <row r="13" spans="2:9" ht="15.6">
      <c r="B13" s="115"/>
      <c r="C13" s="99" t="s">
        <v>52</v>
      </c>
      <c r="D13" s="118"/>
      <c r="E13" s="118"/>
      <c r="F13" s="118"/>
      <c r="G13" s="118"/>
      <c r="H13" s="118"/>
      <c r="I13" s="118"/>
    </row>
    <row r="14" spans="2:9" ht="15.6">
      <c r="B14" s="115"/>
      <c r="C14" s="99" t="s">
        <v>53</v>
      </c>
      <c r="D14" s="118"/>
      <c r="E14" s="118"/>
      <c r="F14" s="118"/>
      <c r="G14" s="118"/>
      <c r="H14" s="118"/>
      <c r="I14" s="118"/>
    </row>
    <row r="15" spans="2:9" ht="15.6">
      <c r="B15" s="115">
        <f>+B12+1</f>
        <v>6</v>
      </c>
      <c r="C15" s="98" t="s">
        <v>54</v>
      </c>
      <c r="D15" s="119"/>
      <c r="E15" s="119"/>
      <c r="F15" s="119"/>
      <c r="G15" s="119"/>
      <c r="H15" s="119"/>
      <c r="I15" s="119"/>
    </row>
    <row r="16" spans="2:9" ht="15.6">
      <c r="B16" s="115"/>
      <c r="C16" s="99" t="s">
        <v>55</v>
      </c>
      <c r="D16" s="119"/>
      <c r="E16" s="119"/>
      <c r="F16" s="119"/>
      <c r="G16" s="119"/>
      <c r="H16" s="119"/>
      <c r="I16" s="119"/>
    </row>
    <row r="17" spans="2:9" ht="15.6">
      <c r="B17" s="115"/>
      <c r="C17" s="99" t="s">
        <v>56</v>
      </c>
      <c r="D17" s="119"/>
      <c r="E17" s="119"/>
      <c r="F17" s="119"/>
      <c r="G17" s="119"/>
      <c r="H17" s="119"/>
      <c r="I17" s="119"/>
    </row>
    <row r="18" spans="2:9" ht="15.6">
      <c r="B18" s="115"/>
      <c r="C18" s="98"/>
      <c r="D18" s="97"/>
      <c r="E18" s="97"/>
      <c r="F18" s="97"/>
      <c r="G18" s="97"/>
      <c r="H18" s="97"/>
      <c r="I18" s="97"/>
    </row>
    <row r="19" spans="2:9" ht="15.6">
      <c r="B19" s="115"/>
      <c r="C19" s="96" t="s">
        <v>57</v>
      </c>
      <c r="D19" s="97"/>
      <c r="E19" s="97"/>
      <c r="F19" s="97"/>
      <c r="G19" s="97"/>
      <c r="H19" s="97"/>
      <c r="I19" s="97"/>
    </row>
    <row r="20" spans="2:9" s="107" customFormat="1" ht="15.6">
      <c r="B20" s="115">
        <f>+B15+1</f>
        <v>7</v>
      </c>
      <c r="C20" s="106" t="s">
        <v>16</v>
      </c>
      <c r="D20" s="105">
        <f>+Monthly!P5</f>
        <v>0</v>
      </c>
      <c r="E20" s="102"/>
      <c r="F20" s="102"/>
      <c r="G20" s="102"/>
      <c r="H20" s="102"/>
      <c r="I20" s="102"/>
    </row>
    <row r="21" spans="2:9" s="134" customFormat="1" ht="14.1">
      <c r="B21" s="131"/>
      <c r="C21" s="132" t="s">
        <v>58</v>
      </c>
      <c r="D21" s="133"/>
      <c r="E21" s="133"/>
      <c r="F21" s="133"/>
      <c r="G21" s="133"/>
      <c r="H21" s="133"/>
      <c r="I21" s="133"/>
    </row>
    <row r="22" spans="2:9" s="134" customFormat="1" ht="14.1">
      <c r="B22" s="131"/>
      <c r="C22" s="132" t="s">
        <v>59</v>
      </c>
      <c r="D22" s="133"/>
      <c r="E22" s="133"/>
      <c r="F22" s="133"/>
      <c r="G22" s="133"/>
      <c r="H22" s="133"/>
      <c r="I22" s="133"/>
    </row>
    <row r="23" spans="2:9" s="134" customFormat="1" ht="14.1">
      <c r="B23" s="131"/>
      <c r="C23" s="132" t="s">
        <v>60</v>
      </c>
      <c r="D23" s="133"/>
      <c r="E23" s="133"/>
      <c r="F23" s="133"/>
      <c r="G23" s="133"/>
      <c r="H23" s="133"/>
      <c r="I23" s="133"/>
    </row>
    <row r="24" spans="2:9" s="107" customFormat="1" ht="15.6">
      <c r="B24" s="115">
        <v>8</v>
      </c>
      <c r="C24" s="106" t="s">
        <v>61</v>
      </c>
      <c r="D24" s="102">
        <f>+Monthly!P11</f>
        <v>0</v>
      </c>
      <c r="E24" s="102"/>
      <c r="F24" s="102"/>
      <c r="G24" s="102"/>
      <c r="H24" s="102"/>
      <c r="I24" s="102"/>
    </row>
    <row r="25" spans="2:9" s="107" customFormat="1" ht="15.6">
      <c r="B25" s="115">
        <v>9</v>
      </c>
      <c r="C25" s="106" t="s">
        <v>62</v>
      </c>
      <c r="D25" s="102">
        <f>+Monthly!P11-Monthly!P12</f>
        <v>0</v>
      </c>
      <c r="E25" s="102"/>
      <c r="F25" s="102"/>
      <c r="G25" s="102"/>
      <c r="H25" s="102"/>
      <c r="I25" s="102"/>
    </row>
    <row r="26" spans="2:9" s="107" customFormat="1" ht="15" customHeight="1">
      <c r="B26" s="115">
        <v>10</v>
      </c>
      <c r="C26" s="106" t="s">
        <v>63</v>
      </c>
      <c r="D26" s="102"/>
      <c r="E26" s="102"/>
      <c r="F26" s="102"/>
      <c r="G26" s="102"/>
      <c r="H26" s="102"/>
      <c r="I26" s="102"/>
    </row>
    <row r="27" spans="2:9" s="111" customFormat="1" ht="15.6">
      <c r="B27" s="115">
        <v>11</v>
      </c>
      <c r="C27" s="109" t="s">
        <v>64</v>
      </c>
      <c r="D27" s="110" t="str">
        <f>IF(D24=0,"",D26/D24)</f>
        <v/>
      </c>
      <c r="E27" s="110"/>
      <c r="F27" s="110"/>
      <c r="G27" s="110"/>
      <c r="H27" s="110"/>
      <c r="I27" s="110"/>
    </row>
    <row r="28" spans="2:9" ht="15.6">
      <c r="B28" s="115">
        <f>+B27+1</f>
        <v>12</v>
      </c>
      <c r="C28" s="98" t="s">
        <v>65</v>
      </c>
      <c r="D28" s="102"/>
      <c r="E28" s="102"/>
      <c r="F28" s="102"/>
      <c r="G28" s="102"/>
      <c r="H28" s="102"/>
      <c r="I28" s="102"/>
    </row>
    <row r="29" spans="2:9" ht="15.6">
      <c r="B29" s="115">
        <f>+B28+1</f>
        <v>13</v>
      </c>
      <c r="C29" s="98" t="s">
        <v>66</v>
      </c>
      <c r="D29" s="102"/>
      <c r="E29" s="102"/>
      <c r="F29" s="102"/>
      <c r="G29" s="102"/>
      <c r="H29" s="102"/>
      <c r="I29" s="102"/>
    </row>
    <row r="30" spans="2:9" ht="15.6">
      <c r="B30" s="115">
        <f>+B29+1</f>
        <v>14</v>
      </c>
      <c r="C30" s="98" t="s">
        <v>67</v>
      </c>
      <c r="D30" s="86"/>
      <c r="E30" s="86"/>
      <c r="F30" s="86"/>
      <c r="G30" s="86"/>
      <c r="H30" s="86"/>
      <c r="I30" s="86"/>
    </row>
    <row r="31" spans="2:9" ht="15.6">
      <c r="B31" s="115"/>
      <c r="C31" s="99" t="s">
        <v>68</v>
      </c>
      <c r="D31" s="86"/>
      <c r="E31" s="86"/>
      <c r="F31" s="86"/>
      <c r="G31" s="86"/>
      <c r="H31" s="86"/>
      <c r="I31" s="86"/>
    </row>
    <row r="32" spans="2:9" ht="15.6">
      <c r="B32" s="115"/>
      <c r="C32" s="99" t="s">
        <v>69</v>
      </c>
      <c r="D32" s="86"/>
      <c r="E32" s="86"/>
      <c r="F32" s="86"/>
      <c r="G32" s="86"/>
      <c r="H32" s="86"/>
      <c r="I32" s="86"/>
    </row>
    <row r="33" spans="2:9" s="103" customFormat="1" ht="15.6">
      <c r="B33" s="115">
        <f>+B30+1</f>
        <v>15</v>
      </c>
      <c r="C33" s="98" t="s">
        <v>70</v>
      </c>
      <c r="D33" s="110" t="str">
        <f>IF(D25=0,"",D29/D25)</f>
        <v/>
      </c>
      <c r="E33" s="110"/>
      <c r="F33" s="110"/>
      <c r="G33" s="110"/>
      <c r="H33" s="110"/>
      <c r="I33" s="110"/>
    </row>
    <row r="34" spans="2:9" ht="15.6">
      <c r="B34" s="115"/>
      <c r="C34" s="99" t="s">
        <v>68</v>
      </c>
      <c r="D34" s="87" t="str">
        <f>IF(D21=0,"",D31/D21)</f>
        <v/>
      </c>
      <c r="E34" s="87"/>
      <c r="F34" s="87"/>
      <c r="G34" s="87"/>
      <c r="H34" s="87"/>
      <c r="I34" s="87"/>
    </row>
    <row r="35" spans="2:9" ht="15.6">
      <c r="B35" s="115"/>
      <c r="C35" s="99" t="s">
        <v>69</v>
      </c>
      <c r="D35" s="87" t="str">
        <f>IF(D22=0,"",D32/D21)</f>
        <v/>
      </c>
      <c r="E35" s="87"/>
      <c r="F35" s="87"/>
      <c r="G35" s="87"/>
      <c r="H35" s="87"/>
      <c r="I35" s="87"/>
    </row>
    <row r="36" spans="2:9" s="103" customFormat="1" ht="15.6">
      <c r="B36" s="115">
        <f>+B33+1</f>
        <v>16</v>
      </c>
      <c r="C36" s="98" t="s">
        <v>71</v>
      </c>
      <c r="D36" s="102"/>
      <c r="E36" s="102"/>
      <c r="F36" s="102"/>
      <c r="G36" s="102"/>
      <c r="H36" s="102"/>
      <c r="I36" s="102"/>
    </row>
    <row r="37" spans="2:9" s="103" customFormat="1" ht="15.6">
      <c r="B37" s="115">
        <v>17</v>
      </c>
      <c r="C37" s="98" t="s">
        <v>72</v>
      </c>
      <c r="D37" s="110" t="str">
        <f>+Monthly!P17</f>
        <v/>
      </c>
      <c r="E37" s="110"/>
      <c r="F37" s="110"/>
      <c r="G37" s="110"/>
      <c r="H37" s="110"/>
      <c r="I37" s="110"/>
    </row>
  </sheetData>
  <mergeCells count="1">
    <mergeCell ref="C4:H4"/>
  </mergeCells>
  <phoneticPr fontId="0" type="noConversion"/>
  <pageMargins left="0.34" right="0.31" top="0.52"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3"/>
  <sheetViews>
    <sheetView workbookViewId="0">
      <selection activeCell="J8" sqref="J8"/>
    </sheetView>
  </sheetViews>
  <sheetFormatPr defaultRowHeight="12.6"/>
  <cols>
    <col min="1" max="1" width="12.7109375" customWidth="1"/>
    <col min="2" max="2" width="14.85546875" customWidth="1"/>
    <col min="3" max="4" width="13.5703125" customWidth="1"/>
    <col min="6" max="6" width="11.42578125" customWidth="1"/>
    <col min="7" max="7" width="12.140625" customWidth="1"/>
    <col min="8" max="8" width="4.28515625" customWidth="1"/>
  </cols>
  <sheetData>
    <row r="1" spans="1:10" ht="18.75" customHeight="1">
      <c r="A1" s="169"/>
      <c r="B1" s="174" t="s">
        <v>73</v>
      </c>
      <c r="C1" s="194"/>
      <c r="D1" s="194"/>
      <c r="E1" s="194"/>
      <c r="F1" s="194"/>
      <c r="G1" s="194"/>
    </row>
    <row r="2" spans="1:10" ht="12" customHeight="1">
      <c r="A2" s="169"/>
      <c r="B2" s="169"/>
      <c r="C2" s="21"/>
      <c r="D2" s="21"/>
      <c r="E2" s="21"/>
      <c r="F2" s="21"/>
      <c r="G2" s="21"/>
    </row>
    <row r="3" spans="1:10" s="28" customFormat="1" ht="42" customHeight="1">
      <c r="A3" s="158" t="s">
        <v>74</v>
      </c>
      <c r="B3" s="172" t="s">
        <v>75</v>
      </c>
      <c r="C3" s="173"/>
      <c r="D3" s="173"/>
      <c r="E3" s="173"/>
      <c r="F3" s="173"/>
      <c r="G3" s="173"/>
      <c r="H3" s="173"/>
      <c r="I3" s="173"/>
    </row>
    <row r="4" spans="1:10" ht="51.75" customHeight="1">
      <c r="A4" s="158" t="s">
        <v>39</v>
      </c>
      <c r="B4" s="176" t="s">
        <v>76</v>
      </c>
      <c r="C4" s="171"/>
      <c r="D4" s="171"/>
      <c r="E4" s="171"/>
      <c r="F4" s="171"/>
      <c r="G4" s="171"/>
      <c r="H4" s="171"/>
      <c r="I4" s="171"/>
    </row>
    <row r="6" spans="1:10" ht="26.1">
      <c r="B6" s="76" t="s">
        <v>77</v>
      </c>
      <c r="C6" s="77" t="s">
        <v>78</v>
      </c>
      <c r="D6" s="78" t="s">
        <v>79</v>
      </c>
      <c r="E6" s="78" t="s">
        <v>80</v>
      </c>
      <c r="F6" s="77" t="s">
        <v>81</v>
      </c>
      <c r="G6" s="77" t="s">
        <v>82</v>
      </c>
      <c r="H6" s="46"/>
    </row>
    <row r="7" spans="1:10" ht="12.95">
      <c r="B7" s="47">
        <v>99211</v>
      </c>
      <c r="C7" s="79"/>
      <c r="D7" s="79">
        <v>0.68</v>
      </c>
      <c r="E7" s="79">
        <f>+C7*D7</f>
        <v>0</v>
      </c>
      <c r="F7" s="22" t="str">
        <f t="shared" ref="F7:F15" si="0">+IF(+$D$55="","",+$D$55*D7)</f>
        <v/>
      </c>
      <c r="G7" s="79" t="str">
        <f t="shared" ref="G7:G15" si="1">+IF(+$C$57="","",+$C$57*C7)</f>
        <v/>
      </c>
      <c r="H7" s="48"/>
      <c r="I7" s="165"/>
    </row>
    <row r="8" spans="1:10" ht="12.95">
      <c r="B8" s="47">
        <v>99212</v>
      </c>
      <c r="C8" s="79"/>
      <c r="D8" s="79">
        <v>1.66</v>
      </c>
      <c r="E8" s="79">
        <f t="shared" ref="E8:E15" si="2">+D8*C8</f>
        <v>0</v>
      </c>
      <c r="F8" s="22" t="str">
        <f t="shared" si="0"/>
        <v/>
      </c>
      <c r="G8" s="79" t="str">
        <f t="shared" si="1"/>
        <v/>
      </c>
      <c r="H8" s="48"/>
      <c r="I8" s="165"/>
    </row>
    <row r="9" spans="1:10" ht="12.95">
      <c r="B9" s="47">
        <v>99213</v>
      </c>
      <c r="C9" s="79"/>
      <c r="D9" s="79">
        <v>2.66</v>
      </c>
      <c r="E9" s="79">
        <f t="shared" si="2"/>
        <v>0</v>
      </c>
      <c r="F9" s="22" t="str">
        <f t="shared" si="0"/>
        <v/>
      </c>
      <c r="G9" s="79" t="str">
        <f t="shared" si="1"/>
        <v/>
      </c>
      <c r="H9" s="48"/>
      <c r="I9" s="165"/>
    </row>
    <row r="10" spans="1:10" ht="12.95">
      <c r="B10" s="47">
        <v>99214</v>
      </c>
      <c r="C10" s="79"/>
      <c r="D10" s="79">
        <v>3.75</v>
      </c>
      <c r="E10" s="79">
        <f t="shared" si="2"/>
        <v>0</v>
      </c>
      <c r="F10" s="22" t="str">
        <f t="shared" si="0"/>
        <v/>
      </c>
      <c r="G10" s="79" t="str">
        <f t="shared" si="1"/>
        <v/>
      </c>
      <c r="H10" s="48"/>
      <c r="I10" s="165"/>
    </row>
    <row r="11" spans="1:10" ht="12.95">
      <c r="B11" s="47">
        <v>99215</v>
      </c>
      <c r="C11" s="79"/>
      <c r="D11" s="79">
        <v>5.29</v>
      </c>
      <c r="E11" s="79">
        <f t="shared" si="2"/>
        <v>0</v>
      </c>
      <c r="F11" s="22" t="str">
        <f t="shared" si="0"/>
        <v/>
      </c>
      <c r="G11" s="79" t="str">
        <f t="shared" si="1"/>
        <v/>
      </c>
      <c r="H11" s="48"/>
      <c r="I11" s="165"/>
    </row>
    <row r="12" spans="1:10" ht="12.95">
      <c r="B12" s="47">
        <v>99202</v>
      </c>
      <c r="C12" s="79"/>
      <c r="D12" s="79">
        <v>2.14</v>
      </c>
      <c r="E12" s="79">
        <f t="shared" si="2"/>
        <v>0</v>
      </c>
      <c r="F12" s="22" t="str">
        <f t="shared" si="0"/>
        <v/>
      </c>
      <c r="G12" s="79" t="str">
        <f t="shared" si="1"/>
        <v/>
      </c>
      <c r="H12" s="48"/>
      <c r="I12" s="165"/>
    </row>
    <row r="13" spans="1:10" ht="12.95">
      <c r="B13" s="80">
        <v>99203</v>
      </c>
      <c r="C13" s="79"/>
      <c r="D13" s="79">
        <v>3.29</v>
      </c>
      <c r="E13" s="79">
        <f t="shared" si="2"/>
        <v>0</v>
      </c>
      <c r="F13" s="22" t="str">
        <f t="shared" si="0"/>
        <v/>
      </c>
      <c r="G13" s="79" t="str">
        <f t="shared" si="1"/>
        <v/>
      </c>
      <c r="H13" s="48"/>
      <c r="I13" s="165"/>
      <c r="J13" s="154"/>
    </row>
    <row r="14" spans="1:10" ht="12.95">
      <c r="B14" s="80">
        <v>99204</v>
      </c>
      <c r="C14" s="79"/>
      <c r="D14" s="79">
        <v>4.9000000000000004</v>
      </c>
      <c r="E14" s="79">
        <f t="shared" si="2"/>
        <v>0</v>
      </c>
      <c r="F14" s="22" t="str">
        <f t="shared" si="0"/>
        <v/>
      </c>
      <c r="G14" s="79" t="str">
        <f t="shared" si="1"/>
        <v/>
      </c>
      <c r="H14" s="48"/>
      <c r="I14" s="165"/>
    </row>
    <row r="15" spans="1:10" ht="13.5" customHeight="1">
      <c r="B15" s="80">
        <v>99205</v>
      </c>
      <c r="C15" s="79"/>
      <c r="D15" s="79">
        <v>6.48</v>
      </c>
      <c r="E15" s="79">
        <f t="shared" si="2"/>
        <v>0</v>
      </c>
      <c r="F15" s="22" t="str">
        <f t="shared" si="0"/>
        <v/>
      </c>
      <c r="G15" s="79" t="str">
        <f t="shared" si="1"/>
        <v/>
      </c>
      <c r="H15" s="48"/>
      <c r="I15" s="165"/>
    </row>
    <row r="16" spans="1:10" ht="12.95">
      <c r="B16" s="166" t="s">
        <v>83</v>
      </c>
      <c r="C16" s="79"/>
      <c r="D16" s="79">
        <v>4.9000000000000004</v>
      </c>
      <c r="E16" s="79">
        <f t="shared" ref="E16:E29" si="3">+D16*C16</f>
        <v>0</v>
      </c>
      <c r="F16" s="22" t="str">
        <f t="shared" ref="F16:F21" si="4">+IF(+$D$55="","",+$D$55*D16)</f>
        <v/>
      </c>
      <c r="G16" s="79" t="str">
        <f t="shared" ref="G16:G21" si="5">+IF(+$C$57="","",+$C$57*C16)</f>
        <v/>
      </c>
      <c r="H16" s="48"/>
      <c r="I16" s="165"/>
    </row>
    <row r="17" spans="2:9" ht="12.95">
      <c r="B17" s="166" t="s">
        <v>84</v>
      </c>
      <c r="C17" s="79"/>
      <c r="D17" s="79">
        <v>0.42000000000000004</v>
      </c>
      <c r="E17" s="79">
        <f t="shared" si="3"/>
        <v>0</v>
      </c>
      <c r="F17" s="22" t="str">
        <f t="shared" si="4"/>
        <v/>
      </c>
      <c r="G17" s="79" t="str">
        <f t="shared" si="5"/>
        <v/>
      </c>
      <c r="H17" s="48"/>
      <c r="I17" s="165"/>
    </row>
    <row r="18" spans="2:9" ht="12.95">
      <c r="B18" s="166" t="s">
        <v>85</v>
      </c>
      <c r="C18" s="79"/>
      <c r="D18" s="79">
        <v>0.18000000000000002</v>
      </c>
      <c r="E18" s="79">
        <f t="shared" si="3"/>
        <v>0</v>
      </c>
      <c r="F18" s="22" t="str">
        <f t="shared" si="4"/>
        <v/>
      </c>
      <c r="G18" s="79" t="str">
        <f t="shared" si="5"/>
        <v/>
      </c>
      <c r="H18" s="48"/>
      <c r="I18" s="165"/>
    </row>
    <row r="19" spans="2:9" ht="12.95">
      <c r="B19" s="166" t="s">
        <v>86</v>
      </c>
      <c r="C19" s="79"/>
      <c r="D19" s="79">
        <v>0.24000000000000002</v>
      </c>
      <c r="E19" s="79">
        <f t="shared" si="3"/>
        <v>0</v>
      </c>
      <c r="F19" s="22" t="str">
        <f t="shared" si="4"/>
        <v/>
      </c>
      <c r="G19" s="79" t="str">
        <f t="shared" si="5"/>
        <v/>
      </c>
      <c r="H19" s="48"/>
      <c r="I19" s="165"/>
    </row>
    <row r="20" spans="2:9" ht="12.95">
      <c r="B20" s="166" t="s">
        <v>87</v>
      </c>
      <c r="C20" s="79"/>
      <c r="D20" s="79">
        <v>4.9000000000000004</v>
      </c>
      <c r="E20" s="79">
        <f t="shared" si="3"/>
        <v>0</v>
      </c>
      <c r="F20" s="22" t="str">
        <f t="shared" si="4"/>
        <v/>
      </c>
      <c r="G20" s="79" t="str">
        <f t="shared" si="5"/>
        <v/>
      </c>
      <c r="H20" s="48"/>
      <c r="I20" s="165"/>
    </row>
    <row r="21" spans="2:9" ht="12.95">
      <c r="B21" s="166" t="s">
        <v>88</v>
      </c>
      <c r="C21" s="79"/>
      <c r="D21" s="79">
        <v>3.8299999999999996</v>
      </c>
      <c r="E21" s="79">
        <f t="shared" si="3"/>
        <v>0</v>
      </c>
      <c r="F21" s="22" t="str">
        <f t="shared" si="4"/>
        <v/>
      </c>
      <c r="G21" s="79" t="str">
        <f t="shared" si="5"/>
        <v/>
      </c>
      <c r="H21" s="48"/>
      <c r="I21" s="165"/>
    </row>
    <row r="22" spans="2:9">
      <c r="B22" s="80">
        <v>99221</v>
      </c>
      <c r="C22" s="79"/>
      <c r="D22" s="79">
        <v>2.91</v>
      </c>
      <c r="E22" s="79">
        <f t="shared" si="3"/>
        <v>0</v>
      </c>
      <c r="F22" s="22" t="str">
        <f t="shared" ref="F22:F27" si="6">+IF(+$D$55="","",+$D$55*D22)</f>
        <v/>
      </c>
      <c r="G22" s="79" t="str">
        <f t="shared" ref="G22:G27" si="7">+IF(+$C$57="","",+$C$57*C22)</f>
        <v/>
      </c>
      <c r="H22" s="48"/>
    </row>
    <row r="23" spans="2:9" ht="12.95">
      <c r="B23" s="80">
        <v>99222</v>
      </c>
      <c r="C23" s="79"/>
      <c r="D23" s="79">
        <v>3.91</v>
      </c>
      <c r="E23" s="79">
        <f t="shared" si="3"/>
        <v>0</v>
      </c>
      <c r="F23" s="22" t="str">
        <f t="shared" si="6"/>
        <v/>
      </c>
      <c r="G23" s="79" t="str">
        <f t="shared" si="7"/>
        <v/>
      </c>
      <c r="H23" s="48"/>
      <c r="I23" s="165"/>
    </row>
    <row r="24" spans="2:9" ht="12.95">
      <c r="B24" s="80">
        <v>99223</v>
      </c>
      <c r="C24" s="79"/>
      <c r="D24" s="79">
        <v>5.7299999999999995</v>
      </c>
      <c r="E24" s="79">
        <f t="shared" si="3"/>
        <v>0</v>
      </c>
      <c r="F24" s="22" t="str">
        <f t="shared" si="6"/>
        <v/>
      </c>
      <c r="G24" s="79" t="str">
        <f t="shared" si="7"/>
        <v/>
      </c>
      <c r="H24" s="48"/>
      <c r="I24" s="165"/>
    </row>
    <row r="25" spans="2:9" ht="12.95">
      <c r="B25" s="80">
        <v>99231</v>
      </c>
      <c r="C25" s="79"/>
      <c r="D25" s="79">
        <v>1.1200000000000001</v>
      </c>
      <c r="E25" s="79">
        <f t="shared" si="3"/>
        <v>0</v>
      </c>
      <c r="F25" s="22" t="str">
        <f t="shared" si="6"/>
        <v/>
      </c>
      <c r="G25" s="79" t="str">
        <f t="shared" si="7"/>
        <v/>
      </c>
      <c r="H25" s="48"/>
      <c r="I25" s="165"/>
    </row>
    <row r="26" spans="2:9" ht="12.95">
      <c r="B26" s="80">
        <v>99232</v>
      </c>
      <c r="C26" s="79"/>
      <c r="D26" s="79">
        <v>2.06</v>
      </c>
      <c r="E26" s="79">
        <f t="shared" si="3"/>
        <v>0</v>
      </c>
      <c r="F26" s="22" t="str">
        <f t="shared" si="6"/>
        <v/>
      </c>
      <c r="G26" s="79" t="str">
        <f t="shared" si="7"/>
        <v/>
      </c>
      <c r="H26" s="48"/>
      <c r="I26" s="165"/>
    </row>
    <row r="27" spans="2:9" ht="12.95">
      <c r="B27" s="80">
        <v>99233</v>
      </c>
      <c r="C27" s="79"/>
      <c r="D27" s="79">
        <v>2.96</v>
      </c>
      <c r="E27" s="79">
        <f t="shared" si="3"/>
        <v>0</v>
      </c>
      <c r="F27" s="22" t="str">
        <f t="shared" si="6"/>
        <v/>
      </c>
      <c r="G27" s="79" t="str">
        <f t="shared" si="7"/>
        <v/>
      </c>
      <c r="H27" s="48"/>
      <c r="I27" s="165"/>
    </row>
    <row r="28" spans="2:9" ht="12.95">
      <c r="B28" s="80">
        <v>99238</v>
      </c>
      <c r="C28" s="79"/>
      <c r="D28" s="79">
        <v>2.08</v>
      </c>
      <c r="E28" s="79">
        <f t="shared" si="3"/>
        <v>0</v>
      </c>
      <c r="F28" s="22" t="str">
        <f t="shared" ref="F28:F29" si="8">+IF(+$D$55="","",+$D$55*D28)</f>
        <v/>
      </c>
      <c r="G28" s="79" t="str">
        <f t="shared" ref="G28:G29" si="9">+IF(+$C$57="","",+$C$57*C28)</f>
        <v/>
      </c>
      <c r="H28" s="48"/>
      <c r="I28" s="165"/>
    </row>
    <row r="29" spans="2:9" ht="12.95">
      <c r="B29" s="80">
        <v>99239</v>
      </c>
      <c r="C29" s="79"/>
      <c r="D29" s="79">
        <v>3.04</v>
      </c>
      <c r="E29" s="79">
        <f t="shared" si="3"/>
        <v>0</v>
      </c>
      <c r="F29" s="22" t="str">
        <f t="shared" si="8"/>
        <v/>
      </c>
      <c r="G29" s="79" t="str">
        <f t="shared" si="9"/>
        <v/>
      </c>
      <c r="H29" s="48"/>
      <c r="I29" s="165"/>
    </row>
    <row r="30" spans="2:9">
      <c r="B30" s="80"/>
      <c r="C30" s="79"/>
      <c r="D30" s="79"/>
      <c r="E30" s="79"/>
      <c r="F30" s="22" t="str">
        <f t="shared" ref="F30:F47" si="10">+IF(+$D$55="","",+$D$55*D30)</f>
        <v/>
      </c>
      <c r="G30" s="79" t="str">
        <f t="shared" ref="G30:G48" si="11">+IF(+$C$57="","",+$C$57*C30)</f>
        <v/>
      </c>
      <c r="H30" s="48"/>
    </row>
    <row r="31" spans="2:9">
      <c r="B31" s="80"/>
      <c r="C31" s="79"/>
      <c r="D31" s="79"/>
      <c r="E31" s="79"/>
      <c r="F31" s="22" t="str">
        <f t="shared" si="10"/>
        <v/>
      </c>
      <c r="G31" s="79" t="str">
        <f t="shared" si="11"/>
        <v/>
      </c>
      <c r="H31" s="48"/>
    </row>
    <row r="32" spans="2:9">
      <c r="B32" s="80"/>
      <c r="C32" s="79"/>
      <c r="D32" s="79"/>
      <c r="E32" s="79"/>
      <c r="F32" s="22" t="str">
        <f t="shared" si="10"/>
        <v/>
      </c>
      <c r="G32" s="79" t="str">
        <f t="shared" si="11"/>
        <v/>
      </c>
      <c r="H32" s="48"/>
    </row>
    <row r="33" spans="2:8">
      <c r="B33" s="80"/>
      <c r="C33" s="79"/>
      <c r="D33" s="79"/>
      <c r="E33" s="79"/>
      <c r="F33" s="22" t="str">
        <f t="shared" si="10"/>
        <v/>
      </c>
      <c r="G33" s="79" t="str">
        <f t="shared" si="11"/>
        <v/>
      </c>
      <c r="H33" s="48"/>
    </row>
    <row r="34" spans="2:8">
      <c r="B34" s="80"/>
      <c r="C34" s="79"/>
      <c r="D34" s="79"/>
      <c r="E34" s="79"/>
      <c r="F34" s="22" t="str">
        <f t="shared" si="10"/>
        <v/>
      </c>
      <c r="G34" s="79" t="str">
        <f t="shared" si="11"/>
        <v/>
      </c>
      <c r="H34" s="48"/>
    </row>
    <row r="35" spans="2:8">
      <c r="B35" s="80"/>
      <c r="C35" s="79"/>
      <c r="D35" s="79"/>
      <c r="E35" s="79"/>
      <c r="F35" s="22" t="str">
        <f t="shared" si="10"/>
        <v/>
      </c>
      <c r="G35" s="79" t="str">
        <f t="shared" si="11"/>
        <v/>
      </c>
      <c r="H35" s="48"/>
    </row>
    <row r="36" spans="2:8">
      <c r="B36" s="80"/>
      <c r="C36" s="79"/>
      <c r="D36" s="79"/>
      <c r="E36" s="79"/>
      <c r="F36" s="22" t="str">
        <f t="shared" si="10"/>
        <v/>
      </c>
      <c r="G36" s="79" t="str">
        <f t="shared" si="11"/>
        <v/>
      </c>
      <c r="H36" s="48"/>
    </row>
    <row r="37" spans="2:8">
      <c r="B37" s="80"/>
      <c r="C37" s="79"/>
      <c r="D37" s="79"/>
      <c r="E37" s="79"/>
      <c r="F37" s="22" t="str">
        <f t="shared" si="10"/>
        <v/>
      </c>
      <c r="G37" s="79" t="str">
        <f t="shared" si="11"/>
        <v/>
      </c>
      <c r="H37" s="48"/>
    </row>
    <row r="38" spans="2:8">
      <c r="B38" s="80"/>
      <c r="C38" s="79"/>
      <c r="D38" s="79"/>
      <c r="E38" s="79"/>
      <c r="F38" s="22" t="str">
        <f t="shared" si="10"/>
        <v/>
      </c>
      <c r="G38" s="79" t="str">
        <f t="shared" si="11"/>
        <v/>
      </c>
      <c r="H38" s="48"/>
    </row>
    <row r="39" spans="2:8">
      <c r="B39" s="80"/>
      <c r="C39" s="79"/>
      <c r="D39" s="79"/>
      <c r="E39" s="79"/>
      <c r="F39" s="22" t="str">
        <f t="shared" si="10"/>
        <v/>
      </c>
      <c r="G39" s="79" t="str">
        <f t="shared" si="11"/>
        <v/>
      </c>
      <c r="H39" s="48"/>
    </row>
    <row r="40" spans="2:8">
      <c r="B40" s="80"/>
      <c r="C40" s="79"/>
      <c r="D40" s="79"/>
      <c r="E40" s="79"/>
      <c r="F40" s="22" t="str">
        <f t="shared" si="10"/>
        <v/>
      </c>
      <c r="G40" s="79" t="str">
        <f t="shared" si="11"/>
        <v/>
      </c>
      <c r="H40" s="48"/>
    </row>
    <row r="41" spans="2:8">
      <c r="B41" s="80"/>
      <c r="C41" s="79"/>
      <c r="D41" s="79"/>
      <c r="E41" s="79"/>
      <c r="F41" s="22" t="str">
        <f t="shared" si="10"/>
        <v/>
      </c>
      <c r="G41" s="79" t="str">
        <f t="shared" si="11"/>
        <v/>
      </c>
      <c r="H41" s="48"/>
    </row>
    <row r="42" spans="2:8">
      <c r="B42" s="80"/>
      <c r="C42" s="79"/>
      <c r="D42" s="79"/>
      <c r="E42" s="79"/>
      <c r="F42" s="22" t="str">
        <f t="shared" si="10"/>
        <v/>
      </c>
      <c r="G42" s="79" t="str">
        <f t="shared" si="11"/>
        <v/>
      </c>
      <c r="H42" s="48"/>
    </row>
    <row r="43" spans="2:8">
      <c r="B43" s="80"/>
      <c r="C43" s="79"/>
      <c r="D43" s="79"/>
      <c r="E43" s="79"/>
      <c r="F43" s="22" t="str">
        <f t="shared" si="10"/>
        <v/>
      </c>
      <c r="G43" s="79" t="str">
        <f t="shared" si="11"/>
        <v/>
      </c>
      <c r="H43" s="48"/>
    </row>
    <row r="44" spans="2:8">
      <c r="B44" s="80"/>
      <c r="C44" s="79"/>
      <c r="D44" s="79"/>
      <c r="E44" s="79"/>
      <c r="F44" s="22" t="str">
        <f t="shared" si="10"/>
        <v/>
      </c>
      <c r="G44" s="79" t="str">
        <f t="shared" si="11"/>
        <v/>
      </c>
      <c r="H44" s="48"/>
    </row>
    <row r="45" spans="2:8">
      <c r="B45" s="80"/>
      <c r="C45" s="79"/>
      <c r="D45" s="79"/>
      <c r="E45" s="79"/>
      <c r="F45" s="22" t="str">
        <f t="shared" si="10"/>
        <v/>
      </c>
      <c r="G45" s="79" t="str">
        <f t="shared" si="11"/>
        <v/>
      </c>
      <c r="H45" s="48"/>
    </row>
    <row r="46" spans="2:8">
      <c r="B46" s="80"/>
      <c r="C46" s="79"/>
      <c r="D46" s="79"/>
      <c r="E46" s="79"/>
      <c r="F46" s="22" t="str">
        <f t="shared" si="10"/>
        <v/>
      </c>
      <c r="G46" s="79" t="str">
        <f t="shared" si="11"/>
        <v/>
      </c>
      <c r="H46" s="48"/>
    </row>
    <row r="47" spans="2:8">
      <c r="B47" s="80"/>
      <c r="C47" s="79"/>
      <c r="D47" s="79"/>
      <c r="E47" s="79"/>
      <c r="F47" s="22" t="str">
        <f t="shared" si="10"/>
        <v/>
      </c>
      <c r="G47" s="79" t="str">
        <f t="shared" si="11"/>
        <v/>
      </c>
      <c r="H47" s="48"/>
    </row>
    <row r="48" spans="2:8">
      <c r="B48" s="47"/>
      <c r="C48" s="79"/>
      <c r="D48" s="79"/>
      <c r="E48" s="79"/>
      <c r="F48" s="79"/>
      <c r="G48" s="79" t="str">
        <f t="shared" si="11"/>
        <v/>
      </c>
      <c r="H48" s="48"/>
    </row>
    <row r="49" spans="1:9">
      <c r="B49" s="47" t="s">
        <v>89</v>
      </c>
      <c r="C49" s="82">
        <f>+SUM(C7:C48)</f>
        <v>0</v>
      </c>
      <c r="D49" s="82"/>
      <c r="E49" s="82">
        <f>+SUM(E7:E48)</f>
        <v>0</v>
      </c>
      <c r="F49" s="82"/>
      <c r="G49" s="82"/>
      <c r="H49" s="48"/>
    </row>
    <row r="50" spans="1:9">
      <c r="B50" s="47" t="s">
        <v>90</v>
      </c>
      <c r="C50" s="160"/>
      <c r="D50" s="160"/>
      <c r="E50" s="160"/>
      <c r="F50" s="160"/>
      <c r="G50" s="160"/>
      <c r="H50" s="48"/>
    </row>
    <row r="51" spans="1:9">
      <c r="B51" s="47" t="s">
        <v>91</v>
      </c>
      <c r="C51" s="161">
        <f>+IF(+C49=0,0,+C50/C49)</f>
        <v>0</v>
      </c>
      <c r="D51" s="160"/>
      <c r="E51" s="160"/>
      <c r="F51" s="160"/>
      <c r="G51" s="160"/>
      <c r="H51" s="48"/>
    </row>
    <row r="52" spans="1:9">
      <c r="B52" s="53"/>
      <c r="C52" s="81"/>
      <c r="D52" s="81"/>
      <c r="E52" s="81"/>
      <c r="F52" s="81"/>
      <c r="G52" s="81"/>
      <c r="H52" s="14"/>
    </row>
    <row r="54" spans="1:9">
      <c r="A54" s="195" t="s">
        <v>92</v>
      </c>
      <c r="B54" s="195"/>
      <c r="C54" s="159"/>
    </row>
    <row r="55" spans="1:9">
      <c r="A55" t="s">
        <v>93</v>
      </c>
      <c r="C55" s="159" t="str">
        <f>IF(E49=0,"",C54/E$49)</f>
        <v/>
      </c>
    </row>
    <row r="56" spans="1:9">
      <c r="A56" s="195" t="s">
        <v>94</v>
      </c>
      <c r="B56" s="195"/>
      <c r="C56" s="159"/>
    </row>
    <row r="57" spans="1:9">
      <c r="A57" t="s">
        <v>95</v>
      </c>
      <c r="C57" s="159" t="str">
        <f>IF(E49=0,"",C56/E$49)</f>
        <v/>
      </c>
    </row>
    <row r="58" spans="1:9" ht="10.5" customHeight="1"/>
    <row r="59" spans="1:9" ht="51" customHeight="1">
      <c r="A59" s="30" t="s">
        <v>96</v>
      </c>
      <c r="B59" s="171" t="s">
        <v>97</v>
      </c>
      <c r="C59" s="171"/>
      <c r="D59" s="171"/>
      <c r="E59" s="171"/>
      <c r="F59" s="171"/>
      <c r="G59" s="171"/>
      <c r="H59" s="171"/>
      <c r="I59" s="171"/>
    </row>
    <row r="60" spans="1:9" ht="66" customHeight="1">
      <c r="A60" s="30" t="s">
        <v>98</v>
      </c>
      <c r="B60" s="175" t="s">
        <v>99</v>
      </c>
      <c r="C60" s="171"/>
      <c r="D60" s="171"/>
      <c r="E60" s="171"/>
      <c r="F60" s="171"/>
      <c r="G60" s="171"/>
      <c r="H60" s="171"/>
      <c r="I60" s="171"/>
    </row>
    <row r="61" spans="1:9">
      <c r="B61" s="154" t="s">
        <v>100</v>
      </c>
    </row>
    <row r="62" spans="1:9">
      <c r="B62" s="167"/>
    </row>
    <row r="63" spans="1:9">
      <c r="B63" s="154"/>
      <c r="F63" s="28"/>
    </row>
  </sheetData>
  <mergeCells count="7">
    <mergeCell ref="B3:I3"/>
    <mergeCell ref="B1:G1"/>
    <mergeCell ref="B59:I59"/>
    <mergeCell ref="B60:I60"/>
    <mergeCell ref="A54:B54"/>
    <mergeCell ref="A56:B56"/>
    <mergeCell ref="B4:I4"/>
  </mergeCells>
  <phoneticPr fontId="0" type="noConversion"/>
  <hyperlinks>
    <hyperlink ref="B61" r:id="rId1" xr:uid="{8A89B5F4-0532-4479-BC16-A1AF9EBBD6B4}"/>
  </hyperlinks>
  <pageMargins left="0.75" right="0.75" top="0.49" bottom="0.56999999999999995" header="0.5" footer="0.5"/>
  <pageSetup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B23" sqref="B23"/>
    </sheetView>
  </sheetViews>
  <sheetFormatPr defaultRowHeight="12.6"/>
  <cols>
    <col min="1" max="1" width="5.85546875" customWidth="1"/>
    <col min="2" max="2" width="70.140625" bestFit="1" customWidth="1"/>
  </cols>
  <sheetData>
    <row r="1" spans="1:4" ht="18">
      <c r="B1" s="3" t="s">
        <v>101</v>
      </c>
    </row>
    <row r="3" spans="1:4" ht="42.75" customHeight="1">
      <c r="A3" s="171" t="s">
        <v>102</v>
      </c>
      <c r="B3" s="171"/>
      <c r="C3" s="171"/>
    </row>
    <row r="5" spans="1:4">
      <c r="A5" s="147" t="s">
        <v>103</v>
      </c>
    </row>
    <row r="6" spans="1:4">
      <c r="B6" t="s">
        <v>104</v>
      </c>
    </row>
    <row r="7" spans="1:4">
      <c r="B7" t="s">
        <v>105</v>
      </c>
    </row>
    <row r="9" spans="1:4">
      <c r="A9" s="147" t="s">
        <v>106</v>
      </c>
    </row>
    <row r="10" spans="1:4" ht="26.25" customHeight="1">
      <c r="B10" s="16" t="s">
        <v>107</v>
      </c>
      <c r="C10" s="16"/>
      <c r="D10" s="16"/>
    </row>
    <row r="11" spans="1:4">
      <c r="B11" t="s">
        <v>108</v>
      </c>
    </row>
    <row r="13" spans="1:4">
      <c r="A13" s="147" t="s">
        <v>109</v>
      </c>
    </row>
    <row r="14" spans="1:4">
      <c r="B14" t="s">
        <v>110</v>
      </c>
    </row>
    <row r="15" spans="1:4">
      <c r="B15" t="s">
        <v>111</v>
      </c>
    </row>
    <row r="16" spans="1:4">
      <c r="B16" t="s">
        <v>112</v>
      </c>
    </row>
    <row r="17" spans="1:4" ht="25.5" customHeight="1">
      <c r="B17" s="16" t="s">
        <v>113</v>
      </c>
      <c r="C17" s="16"/>
      <c r="D17" s="16"/>
    </row>
    <row r="19" spans="1:4">
      <c r="A19" t="s">
        <v>114</v>
      </c>
    </row>
    <row r="20" spans="1:4">
      <c r="B20" t="s">
        <v>115</v>
      </c>
    </row>
    <row r="22" spans="1:4" ht="12.95">
      <c r="A22" s="21" t="s">
        <v>116</v>
      </c>
    </row>
    <row r="23" spans="1:4" ht="24.95">
      <c r="A23" s="30">
        <v>1</v>
      </c>
      <c r="B23" s="16" t="s">
        <v>117</v>
      </c>
    </row>
    <row r="24" spans="1:4" ht="12.95">
      <c r="A24" s="21">
        <v>2</v>
      </c>
      <c r="B24" t="s">
        <v>118</v>
      </c>
    </row>
    <row r="25" spans="1:4" ht="12.95">
      <c r="A25" s="21">
        <v>3</v>
      </c>
      <c r="B25" t="s">
        <v>119</v>
      </c>
    </row>
    <row r="26" spans="1:4" ht="12.95">
      <c r="A26" s="21">
        <v>4</v>
      </c>
      <c r="B26" t="s">
        <v>120</v>
      </c>
    </row>
    <row r="27" spans="1:4">
      <c r="B27" t="s">
        <v>121</v>
      </c>
    </row>
    <row r="28" spans="1:4">
      <c r="B28" t="s">
        <v>122</v>
      </c>
    </row>
  </sheetData>
  <mergeCells count="1">
    <mergeCell ref="A3:C3"/>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5"/>
  <sheetViews>
    <sheetView tabSelected="1" topLeftCell="A4" workbookViewId="0">
      <selection activeCell="L8" sqref="L8"/>
    </sheetView>
  </sheetViews>
  <sheetFormatPr defaultRowHeight="12.6"/>
  <cols>
    <col min="1" max="1" width="12" customWidth="1"/>
    <col min="2" max="2" width="8.42578125" customWidth="1"/>
    <col min="3" max="3" width="10.5703125" customWidth="1"/>
    <col min="4" max="4" width="11.140625" bestFit="1" customWidth="1"/>
    <col min="6" max="6" width="11.28515625" customWidth="1"/>
    <col min="7" max="7" width="12.7109375" customWidth="1"/>
    <col min="8" max="8" width="11" customWidth="1"/>
    <col min="9" max="9" width="12.7109375" customWidth="1"/>
    <col min="10" max="10" width="2.85546875" customWidth="1"/>
    <col min="11" max="11" width="8" customWidth="1"/>
    <col min="12" max="12" width="9.5703125" customWidth="1"/>
  </cols>
  <sheetData>
    <row r="1" spans="1:12" ht="20.100000000000001">
      <c r="A1" s="174" t="s">
        <v>123</v>
      </c>
      <c r="B1" s="177"/>
      <c r="C1" s="177"/>
      <c r="D1" s="177"/>
      <c r="E1" s="195"/>
      <c r="F1" s="195"/>
      <c r="G1" s="195"/>
      <c r="H1" s="195"/>
      <c r="I1" s="195"/>
      <c r="J1" s="195"/>
    </row>
    <row r="2" spans="1:12">
      <c r="A2" s="29"/>
      <c r="B2" s="29"/>
      <c r="C2" s="29"/>
      <c r="D2" s="29"/>
      <c r="E2" s="28"/>
      <c r="F2" s="28"/>
      <c r="G2" s="28"/>
      <c r="H2" s="28"/>
      <c r="I2" s="28"/>
      <c r="J2" s="28"/>
      <c r="K2" s="28"/>
    </row>
    <row r="3" spans="1:12" ht="12.95">
      <c r="A3" s="55" t="s">
        <v>74</v>
      </c>
      <c r="B3" s="7" t="s">
        <v>124</v>
      </c>
      <c r="C3" s="29"/>
      <c r="D3" s="29"/>
      <c r="E3" s="28"/>
      <c r="F3" s="28"/>
      <c r="G3" s="28"/>
      <c r="H3" s="28"/>
      <c r="I3" s="28"/>
      <c r="J3" s="28"/>
      <c r="K3" s="28"/>
    </row>
    <row r="4" spans="1:12" ht="12.95">
      <c r="A4" s="55"/>
      <c r="B4" s="7" t="s">
        <v>125</v>
      </c>
      <c r="C4" s="29"/>
      <c r="D4" s="29"/>
      <c r="E4" s="28"/>
      <c r="F4" s="28"/>
      <c r="G4" s="28"/>
      <c r="H4" s="28"/>
      <c r="I4" s="28"/>
      <c r="J4" s="28"/>
      <c r="K4" s="28"/>
    </row>
    <row r="5" spans="1:12" ht="66" customHeight="1">
      <c r="A5" s="158" t="s">
        <v>39</v>
      </c>
      <c r="B5" s="176" t="s">
        <v>126</v>
      </c>
      <c r="C5" s="171"/>
      <c r="D5" s="171"/>
      <c r="E5" s="171"/>
      <c r="F5" s="171"/>
      <c r="G5" s="171"/>
      <c r="H5" s="171"/>
      <c r="I5" s="171"/>
    </row>
    <row r="7" spans="1:12" ht="26.1">
      <c r="B7" s="139" t="s">
        <v>127</v>
      </c>
      <c r="C7" s="140" t="s">
        <v>78</v>
      </c>
      <c r="D7" s="141" t="s">
        <v>79</v>
      </c>
      <c r="E7" s="141" t="s">
        <v>80</v>
      </c>
      <c r="F7" s="140" t="s">
        <v>128</v>
      </c>
      <c r="G7" s="140" t="s">
        <v>82</v>
      </c>
      <c r="H7" s="140" t="s">
        <v>129</v>
      </c>
      <c r="I7" s="140" t="s">
        <v>130</v>
      </c>
      <c r="J7" s="142"/>
      <c r="L7" s="145"/>
    </row>
    <row r="8" spans="1:12">
      <c r="B8" s="47">
        <v>99211</v>
      </c>
      <c r="C8" s="79"/>
      <c r="D8" s="79">
        <v>0.68</v>
      </c>
      <c r="E8" s="79">
        <f>+C8*D8</f>
        <v>0</v>
      </c>
      <c r="F8" s="79" t="str">
        <f t="shared" ref="F8:F16" si="0">+IF($D$57="","",E8*$D$57)</f>
        <v/>
      </c>
      <c r="G8" s="79" t="str">
        <f t="shared" ref="G8:G16" si="1">+IF($D$59="","",E8*$D$59)</f>
        <v/>
      </c>
      <c r="H8" s="79"/>
      <c r="I8" s="79">
        <f>+H8*C8</f>
        <v>0</v>
      </c>
      <c r="J8" s="48"/>
      <c r="L8" s="144"/>
    </row>
    <row r="9" spans="1:12">
      <c r="B9" s="47">
        <v>99212</v>
      </c>
      <c r="C9" s="79"/>
      <c r="D9" s="79">
        <v>1.66</v>
      </c>
      <c r="E9" s="79">
        <f t="shared" ref="E9:E16" si="2">+D9*C9</f>
        <v>0</v>
      </c>
      <c r="F9" s="79" t="str">
        <f t="shared" si="0"/>
        <v/>
      </c>
      <c r="G9" s="79" t="str">
        <f t="shared" si="1"/>
        <v/>
      </c>
      <c r="H9" s="79"/>
      <c r="I9" s="79">
        <f t="shared" ref="I9:I30" si="3">+H9*C9</f>
        <v>0</v>
      </c>
      <c r="J9" s="48"/>
      <c r="L9" s="144"/>
    </row>
    <row r="10" spans="1:12">
      <c r="B10" s="47">
        <v>99213</v>
      </c>
      <c r="C10" s="79"/>
      <c r="D10" s="79">
        <v>2.66</v>
      </c>
      <c r="E10" s="79">
        <f t="shared" si="2"/>
        <v>0</v>
      </c>
      <c r="F10" s="79" t="str">
        <f t="shared" si="0"/>
        <v/>
      </c>
      <c r="G10" s="79" t="str">
        <f t="shared" si="1"/>
        <v/>
      </c>
      <c r="H10" s="79"/>
      <c r="I10" s="79">
        <f t="shared" si="3"/>
        <v>0</v>
      </c>
      <c r="J10" s="48"/>
      <c r="L10" s="144"/>
    </row>
    <row r="11" spans="1:12">
      <c r="B11" s="47">
        <v>99214</v>
      </c>
      <c r="C11" s="79"/>
      <c r="D11" s="79">
        <v>3.75</v>
      </c>
      <c r="E11" s="79">
        <f t="shared" si="2"/>
        <v>0</v>
      </c>
      <c r="F11" s="79" t="str">
        <f t="shared" si="0"/>
        <v/>
      </c>
      <c r="G11" s="79" t="str">
        <f t="shared" si="1"/>
        <v/>
      </c>
      <c r="H11" s="79"/>
      <c r="I11" s="79">
        <f t="shared" si="3"/>
        <v>0</v>
      </c>
      <c r="J11" s="48"/>
      <c r="L11" s="144"/>
    </row>
    <row r="12" spans="1:12">
      <c r="B12" s="47">
        <v>99215</v>
      </c>
      <c r="C12" s="79"/>
      <c r="D12" s="79">
        <v>5.29</v>
      </c>
      <c r="E12" s="79">
        <f t="shared" si="2"/>
        <v>0</v>
      </c>
      <c r="F12" s="79" t="str">
        <f t="shared" si="0"/>
        <v/>
      </c>
      <c r="G12" s="79" t="str">
        <f t="shared" si="1"/>
        <v/>
      </c>
      <c r="H12" s="79"/>
      <c r="I12" s="79">
        <f t="shared" si="3"/>
        <v>0</v>
      </c>
      <c r="J12" s="48"/>
      <c r="L12" s="144"/>
    </row>
    <row r="13" spans="1:12">
      <c r="B13" s="47">
        <v>99202</v>
      </c>
      <c r="C13" s="79"/>
      <c r="D13" s="79">
        <v>2.14</v>
      </c>
      <c r="E13" s="79">
        <f t="shared" si="2"/>
        <v>0</v>
      </c>
      <c r="F13" s="79" t="str">
        <f t="shared" si="0"/>
        <v/>
      </c>
      <c r="G13" s="79" t="str">
        <f t="shared" si="1"/>
        <v/>
      </c>
      <c r="H13" s="79"/>
      <c r="I13" s="79">
        <f t="shared" si="3"/>
        <v>0</v>
      </c>
      <c r="J13" s="48"/>
      <c r="L13" s="144"/>
    </row>
    <row r="14" spans="1:12">
      <c r="B14" s="80">
        <v>99203</v>
      </c>
      <c r="C14" s="79"/>
      <c r="D14" s="79">
        <v>3.29</v>
      </c>
      <c r="E14" s="79">
        <f t="shared" si="2"/>
        <v>0</v>
      </c>
      <c r="F14" s="79" t="str">
        <f t="shared" si="0"/>
        <v/>
      </c>
      <c r="G14" s="79" t="str">
        <f t="shared" si="1"/>
        <v/>
      </c>
      <c r="H14" s="79"/>
      <c r="I14" s="79">
        <f t="shared" si="3"/>
        <v>0</v>
      </c>
      <c r="J14" s="48"/>
      <c r="L14" s="144"/>
    </row>
    <row r="15" spans="1:12">
      <c r="B15" s="80">
        <v>99204</v>
      </c>
      <c r="C15" s="79"/>
      <c r="D15" s="79">
        <v>4.9000000000000004</v>
      </c>
      <c r="E15" s="79">
        <f t="shared" si="2"/>
        <v>0</v>
      </c>
      <c r="F15" s="79" t="str">
        <f t="shared" si="0"/>
        <v/>
      </c>
      <c r="G15" s="79" t="str">
        <f t="shared" si="1"/>
        <v/>
      </c>
      <c r="H15" s="79"/>
      <c r="I15" s="79">
        <f t="shared" si="3"/>
        <v>0</v>
      </c>
      <c r="J15" s="48"/>
      <c r="L15" s="144"/>
    </row>
    <row r="16" spans="1:12">
      <c r="B16" s="80">
        <v>99205</v>
      </c>
      <c r="C16" s="79"/>
      <c r="D16" s="79">
        <v>6.48</v>
      </c>
      <c r="E16" s="79">
        <f t="shared" si="2"/>
        <v>0</v>
      </c>
      <c r="F16" s="79" t="str">
        <f t="shared" si="0"/>
        <v/>
      </c>
      <c r="G16" s="79" t="str">
        <f t="shared" si="1"/>
        <v/>
      </c>
      <c r="H16" s="79"/>
      <c r="I16" s="79">
        <f t="shared" si="3"/>
        <v>0</v>
      </c>
      <c r="J16" s="48"/>
      <c r="L16" s="144"/>
    </row>
    <row r="17" spans="2:12">
      <c r="B17" s="166" t="s">
        <v>83</v>
      </c>
      <c r="C17" s="79"/>
      <c r="D17" s="79">
        <v>4.9000000000000004</v>
      </c>
      <c r="E17" s="79">
        <f t="shared" ref="E17:E22" si="4">+D17*C17</f>
        <v>0</v>
      </c>
      <c r="F17" s="79" t="str">
        <f t="shared" ref="F17:F20" si="5">+IF($D$57="","",E17*$D$57)</f>
        <v/>
      </c>
      <c r="G17" s="79" t="str">
        <f t="shared" ref="G17:G20" si="6">+IF($D$59="","",E17*$D$59)</f>
        <v/>
      </c>
      <c r="H17" s="79"/>
      <c r="I17" s="79">
        <f t="shared" ref="I17:I20" si="7">+H17*C17</f>
        <v>0</v>
      </c>
      <c r="J17" s="48"/>
      <c r="L17" s="144"/>
    </row>
    <row r="18" spans="2:12">
      <c r="B18" s="166" t="s">
        <v>84</v>
      </c>
      <c r="C18" s="79"/>
      <c r="D18" s="79">
        <v>0.42000000000000004</v>
      </c>
      <c r="E18" s="79">
        <f t="shared" si="4"/>
        <v>0</v>
      </c>
      <c r="F18" s="79" t="str">
        <f t="shared" si="5"/>
        <v/>
      </c>
      <c r="G18" s="79" t="str">
        <f t="shared" si="6"/>
        <v/>
      </c>
      <c r="H18" s="79"/>
      <c r="I18" s="79">
        <f t="shared" si="7"/>
        <v>0</v>
      </c>
      <c r="J18" s="48"/>
      <c r="L18" s="144"/>
    </row>
    <row r="19" spans="2:12">
      <c r="B19" s="166" t="s">
        <v>85</v>
      </c>
      <c r="C19" s="79"/>
      <c r="D19" s="79">
        <v>0.18000000000000002</v>
      </c>
      <c r="E19" s="79">
        <f t="shared" si="4"/>
        <v>0</v>
      </c>
      <c r="F19" s="79" t="str">
        <f t="shared" si="5"/>
        <v/>
      </c>
      <c r="G19" s="79" t="str">
        <f t="shared" si="6"/>
        <v/>
      </c>
      <c r="H19" s="79"/>
      <c r="I19" s="79">
        <f t="shared" si="7"/>
        <v>0</v>
      </c>
      <c r="J19" s="48"/>
      <c r="L19" s="144"/>
    </row>
    <row r="20" spans="2:12">
      <c r="B20" s="166" t="s">
        <v>86</v>
      </c>
      <c r="C20" s="79"/>
      <c r="D20" s="79">
        <v>0.24000000000000002</v>
      </c>
      <c r="E20" s="79">
        <f t="shared" si="4"/>
        <v>0</v>
      </c>
      <c r="F20" s="79" t="str">
        <f t="shared" si="5"/>
        <v/>
      </c>
      <c r="G20" s="79" t="str">
        <f t="shared" si="6"/>
        <v/>
      </c>
      <c r="H20" s="79"/>
      <c r="I20" s="79">
        <f t="shared" si="7"/>
        <v>0</v>
      </c>
      <c r="J20" s="48"/>
      <c r="L20" s="144"/>
    </row>
    <row r="21" spans="2:12">
      <c r="B21" s="166" t="s">
        <v>87</v>
      </c>
      <c r="C21" s="79"/>
      <c r="D21" s="79">
        <v>4.9000000000000004</v>
      </c>
      <c r="E21" s="79">
        <f t="shared" si="4"/>
        <v>0</v>
      </c>
      <c r="F21" s="79" t="str">
        <f t="shared" ref="F21:F22" si="8">+IF($D$57="","",E21*$D$57)</f>
        <v/>
      </c>
      <c r="G21" s="79" t="str">
        <f t="shared" ref="G21:G22" si="9">+IF($D$59="","",E21*$D$59)</f>
        <v/>
      </c>
      <c r="H21" s="79"/>
      <c r="I21" s="79">
        <f t="shared" ref="I21:I22" si="10">+H21*C21</f>
        <v>0</v>
      </c>
      <c r="J21" s="48"/>
      <c r="L21" s="144"/>
    </row>
    <row r="22" spans="2:12">
      <c r="B22" s="166" t="s">
        <v>88</v>
      </c>
      <c r="C22" s="79"/>
      <c r="D22" s="79">
        <v>3.8299999999999996</v>
      </c>
      <c r="E22" s="79">
        <f t="shared" si="4"/>
        <v>0</v>
      </c>
      <c r="F22" s="79" t="str">
        <f t="shared" si="8"/>
        <v/>
      </c>
      <c r="G22" s="79" t="str">
        <f t="shared" si="9"/>
        <v/>
      </c>
      <c r="H22" s="79"/>
      <c r="I22" s="79">
        <f t="shared" si="10"/>
        <v>0</v>
      </c>
      <c r="J22" s="48"/>
      <c r="L22" s="144"/>
    </row>
    <row r="23" spans="2:12" ht="13.5" customHeight="1">
      <c r="B23" s="80">
        <v>99221</v>
      </c>
      <c r="C23" s="79"/>
      <c r="D23" s="79">
        <v>2.91</v>
      </c>
      <c r="E23" s="79">
        <v>2.92</v>
      </c>
      <c r="F23" s="79" t="str">
        <f t="shared" ref="F23:F51" si="11">+IF($D$57="","",E23*$D$57)</f>
        <v/>
      </c>
      <c r="G23" s="79" t="str">
        <f t="shared" ref="G23:G51" si="12">+IF($D$59="","",E23*$D$59)</f>
        <v/>
      </c>
      <c r="H23" s="79"/>
      <c r="I23" s="79">
        <f t="shared" si="3"/>
        <v>0</v>
      </c>
      <c r="J23" s="48"/>
      <c r="L23" s="144"/>
    </row>
    <row r="24" spans="2:12">
      <c r="B24" s="80">
        <v>99222</v>
      </c>
      <c r="C24" s="79"/>
      <c r="D24" s="79">
        <v>3.91</v>
      </c>
      <c r="E24" s="79">
        <v>3.96</v>
      </c>
      <c r="F24" s="79" t="str">
        <f t="shared" si="11"/>
        <v/>
      </c>
      <c r="G24" s="79" t="str">
        <f t="shared" si="12"/>
        <v/>
      </c>
      <c r="H24" s="79"/>
      <c r="I24" s="79">
        <f t="shared" si="3"/>
        <v>0</v>
      </c>
      <c r="J24" s="48"/>
      <c r="L24" s="144"/>
    </row>
    <row r="25" spans="2:12">
      <c r="B25" s="80">
        <v>99223</v>
      </c>
      <c r="C25" s="79"/>
      <c r="D25" s="79">
        <v>5.7299999999999995</v>
      </c>
      <c r="E25" s="79">
        <v>5.82</v>
      </c>
      <c r="F25" s="79" t="str">
        <f t="shared" si="11"/>
        <v/>
      </c>
      <c r="G25" s="79" t="str">
        <f t="shared" si="12"/>
        <v/>
      </c>
      <c r="H25" s="79"/>
      <c r="I25" s="79">
        <f t="shared" si="3"/>
        <v>0</v>
      </c>
      <c r="J25" s="48"/>
      <c r="L25" s="144"/>
    </row>
    <row r="26" spans="2:12">
      <c r="B26" s="80">
        <v>99231</v>
      </c>
      <c r="C26" s="79"/>
      <c r="D26" s="79">
        <v>1.1200000000000001</v>
      </c>
      <c r="E26" s="79">
        <v>1.1299999999999999</v>
      </c>
      <c r="F26" s="79" t="str">
        <f t="shared" si="11"/>
        <v/>
      </c>
      <c r="G26" s="79" t="str">
        <f t="shared" si="12"/>
        <v/>
      </c>
      <c r="H26" s="79"/>
      <c r="I26" s="79">
        <f t="shared" si="3"/>
        <v>0</v>
      </c>
      <c r="J26" s="48"/>
      <c r="L26" s="144"/>
    </row>
    <row r="27" spans="2:12">
      <c r="B27" s="80">
        <v>99232</v>
      </c>
      <c r="C27" s="79"/>
      <c r="D27" s="79">
        <v>2.06</v>
      </c>
      <c r="E27" s="79">
        <v>2.0699999999999998</v>
      </c>
      <c r="F27" s="79" t="str">
        <f t="shared" si="11"/>
        <v/>
      </c>
      <c r="G27" s="79" t="str">
        <f t="shared" si="12"/>
        <v/>
      </c>
      <c r="H27" s="79"/>
      <c r="I27" s="79">
        <f t="shared" si="3"/>
        <v>0</v>
      </c>
      <c r="J27" s="48"/>
      <c r="L27" s="144"/>
    </row>
    <row r="28" spans="2:12">
      <c r="B28" s="80">
        <v>99233</v>
      </c>
      <c r="C28" s="79"/>
      <c r="D28" s="79">
        <v>2.96</v>
      </c>
      <c r="E28" s="79">
        <v>2.9699999999999998</v>
      </c>
      <c r="F28" s="79" t="str">
        <f t="shared" si="11"/>
        <v/>
      </c>
      <c r="G28" s="79" t="str">
        <f t="shared" si="12"/>
        <v/>
      </c>
      <c r="H28" s="79"/>
      <c r="I28" s="79">
        <f t="shared" si="3"/>
        <v>0</v>
      </c>
      <c r="J28" s="48"/>
      <c r="L28" s="144"/>
    </row>
    <row r="29" spans="2:12">
      <c r="B29" s="80">
        <v>99238</v>
      </c>
      <c r="C29" s="79"/>
      <c r="D29" s="79">
        <v>2.08</v>
      </c>
      <c r="E29" s="79">
        <v>2.0700000000000003</v>
      </c>
      <c r="F29" s="79" t="str">
        <f t="shared" si="11"/>
        <v/>
      </c>
      <c r="G29" s="79" t="str">
        <f t="shared" si="12"/>
        <v/>
      </c>
      <c r="H29" s="79"/>
      <c r="I29" s="79">
        <f t="shared" si="3"/>
        <v>0</v>
      </c>
      <c r="J29" s="48"/>
      <c r="L29" s="144"/>
    </row>
    <row r="30" spans="2:12">
      <c r="B30" s="80">
        <v>99239</v>
      </c>
      <c r="C30" s="79"/>
      <c r="D30" s="79">
        <v>3.04</v>
      </c>
      <c r="E30" s="79">
        <v>3.0700000000000003</v>
      </c>
      <c r="F30" s="79" t="str">
        <f t="shared" si="11"/>
        <v/>
      </c>
      <c r="G30" s="79" t="str">
        <f t="shared" si="12"/>
        <v/>
      </c>
      <c r="H30" s="79"/>
      <c r="I30" s="79">
        <f t="shared" si="3"/>
        <v>0</v>
      </c>
      <c r="J30" s="48"/>
      <c r="L30" s="144"/>
    </row>
    <row r="31" spans="2:12">
      <c r="B31" s="80"/>
      <c r="C31" s="79"/>
      <c r="D31" s="79"/>
      <c r="E31" s="79">
        <f>+D31*C31</f>
        <v>0</v>
      </c>
      <c r="F31" s="79" t="str">
        <f t="shared" si="11"/>
        <v/>
      </c>
      <c r="G31" s="79" t="str">
        <f t="shared" si="12"/>
        <v/>
      </c>
      <c r="H31" s="79"/>
      <c r="I31" s="79">
        <f>+H31*C31</f>
        <v>0</v>
      </c>
      <c r="J31" s="48"/>
      <c r="L31" s="144"/>
    </row>
    <row r="32" spans="2:12">
      <c r="B32" s="80"/>
      <c r="C32" s="79"/>
      <c r="D32" s="79"/>
      <c r="E32" s="79">
        <f t="shared" ref="E32:E48" si="13">+D32*C32</f>
        <v>0</v>
      </c>
      <c r="F32" s="79" t="str">
        <f t="shared" si="11"/>
        <v/>
      </c>
      <c r="G32" s="79" t="str">
        <f t="shared" si="12"/>
        <v/>
      </c>
      <c r="H32" s="79"/>
      <c r="I32" s="79">
        <f t="shared" ref="I32:I48" si="14">+H32*C32</f>
        <v>0</v>
      </c>
      <c r="J32" s="48"/>
      <c r="L32" s="144"/>
    </row>
    <row r="33" spans="2:12">
      <c r="B33" s="80"/>
      <c r="C33" s="79"/>
      <c r="D33" s="79"/>
      <c r="E33" s="79">
        <f t="shared" si="13"/>
        <v>0</v>
      </c>
      <c r="F33" s="79" t="str">
        <f t="shared" si="11"/>
        <v/>
      </c>
      <c r="G33" s="79" t="str">
        <f t="shared" si="12"/>
        <v/>
      </c>
      <c r="H33" s="79"/>
      <c r="I33" s="79">
        <f t="shared" si="14"/>
        <v>0</v>
      </c>
      <c r="J33" s="48"/>
      <c r="L33" s="144"/>
    </row>
    <row r="34" spans="2:12">
      <c r="B34" s="80"/>
      <c r="C34" s="79"/>
      <c r="D34" s="79"/>
      <c r="E34" s="79">
        <f t="shared" si="13"/>
        <v>0</v>
      </c>
      <c r="F34" s="79" t="str">
        <f t="shared" si="11"/>
        <v/>
      </c>
      <c r="G34" s="79" t="str">
        <f t="shared" si="12"/>
        <v/>
      </c>
      <c r="H34" s="79"/>
      <c r="I34" s="79">
        <f t="shared" si="14"/>
        <v>0</v>
      </c>
      <c r="J34" s="48"/>
      <c r="L34" s="144"/>
    </row>
    <row r="35" spans="2:12">
      <c r="B35" s="80"/>
      <c r="C35" s="79"/>
      <c r="D35" s="79"/>
      <c r="E35" s="79">
        <f t="shared" si="13"/>
        <v>0</v>
      </c>
      <c r="F35" s="79" t="str">
        <f t="shared" si="11"/>
        <v/>
      </c>
      <c r="G35" s="79" t="str">
        <f t="shared" si="12"/>
        <v/>
      </c>
      <c r="H35" s="79"/>
      <c r="I35" s="79">
        <f t="shared" si="14"/>
        <v>0</v>
      </c>
      <c r="J35" s="48"/>
      <c r="L35" s="144"/>
    </row>
    <row r="36" spans="2:12">
      <c r="B36" s="80"/>
      <c r="C36" s="79"/>
      <c r="D36" s="79"/>
      <c r="E36" s="79">
        <f t="shared" si="13"/>
        <v>0</v>
      </c>
      <c r="F36" s="79" t="str">
        <f t="shared" si="11"/>
        <v/>
      </c>
      <c r="G36" s="79" t="str">
        <f t="shared" si="12"/>
        <v/>
      </c>
      <c r="H36" s="79"/>
      <c r="I36" s="79">
        <f t="shared" si="14"/>
        <v>0</v>
      </c>
      <c r="J36" s="48"/>
      <c r="L36" s="144"/>
    </row>
    <row r="37" spans="2:12">
      <c r="B37" s="80"/>
      <c r="C37" s="79"/>
      <c r="D37" s="79"/>
      <c r="E37" s="79">
        <f t="shared" si="13"/>
        <v>0</v>
      </c>
      <c r="F37" s="79" t="str">
        <f t="shared" si="11"/>
        <v/>
      </c>
      <c r="G37" s="79" t="str">
        <f t="shared" si="12"/>
        <v/>
      </c>
      <c r="H37" s="79"/>
      <c r="I37" s="79">
        <f t="shared" si="14"/>
        <v>0</v>
      </c>
      <c r="J37" s="48"/>
      <c r="L37" s="144"/>
    </row>
    <row r="38" spans="2:12">
      <c r="B38" s="80"/>
      <c r="C38" s="79"/>
      <c r="D38" s="79"/>
      <c r="E38" s="79">
        <f t="shared" si="13"/>
        <v>0</v>
      </c>
      <c r="F38" s="79" t="str">
        <f t="shared" si="11"/>
        <v/>
      </c>
      <c r="G38" s="79" t="str">
        <f t="shared" si="12"/>
        <v/>
      </c>
      <c r="H38" s="79"/>
      <c r="I38" s="79">
        <f t="shared" si="14"/>
        <v>0</v>
      </c>
      <c r="J38" s="48"/>
      <c r="L38" s="144"/>
    </row>
    <row r="39" spans="2:12">
      <c r="B39" s="80"/>
      <c r="C39" s="79"/>
      <c r="D39" s="79"/>
      <c r="E39" s="79">
        <f t="shared" si="13"/>
        <v>0</v>
      </c>
      <c r="F39" s="79" t="str">
        <f t="shared" si="11"/>
        <v/>
      </c>
      <c r="G39" s="79" t="str">
        <f t="shared" si="12"/>
        <v/>
      </c>
      <c r="H39" s="79"/>
      <c r="I39" s="79">
        <f t="shared" si="14"/>
        <v>0</v>
      </c>
      <c r="J39" s="48"/>
      <c r="L39" s="144"/>
    </row>
    <row r="40" spans="2:12">
      <c r="B40" s="80"/>
      <c r="C40" s="79"/>
      <c r="D40" s="79"/>
      <c r="E40" s="79">
        <f t="shared" si="13"/>
        <v>0</v>
      </c>
      <c r="F40" s="79" t="str">
        <f t="shared" si="11"/>
        <v/>
      </c>
      <c r="G40" s="79" t="str">
        <f t="shared" si="12"/>
        <v/>
      </c>
      <c r="H40" s="79"/>
      <c r="I40" s="79">
        <f t="shared" si="14"/>
        <v>0</v>
      </c>
      <c r="J40" s="48"/>
      <c r="L40" s="144"/>
    </row>
    <row r="41" spans="2:12">
      <c r="B41" s="80"/>
      <c r="C41" s="79"/>
      <c r="D41" s="79"/>
      <c r="E41" s="79">
        <f t="shared" si="13"/>
        <v>0</v>
      </c>
      <c r="F41" s="79" t="str">
        <f t="shared" si="11"/>
        <v/>
      </c>
      <c r="G41" s="79" t="str">
        <f t="shared" si="12"/>
        <v/>
      </c>
      <c r="H41" s="79"/>
      <c r="I41" s="79">
        <f t="shared" si="14"/>
        <v>0</v>
      </c>
      <c r="J41" s="48"/>
      <c r="L41" s="144"/>
    </row>
    <row r="42" spans="2:12">
      <c r="B42" s="80"/>
      <c r="C42" s="79"/>
      <c r="D42" s="79"/>
      <c r="E42" s="79">
        <f t="shared" si="13"/>
        <v>0</v>
      </c>
      <c r="F42" s="79" t="str">
        <f t="shared" si="11"/>
        <v/>
      </c>
      <c r="G42" s="79" t="str">
        <f t="shared" si="12"/>
        <v/>
      </c>
      <c r="H42" s="79"/>
      <c r="I42" s="79">
        <f t="shared" si="14"/>
        <v>0</v>
      </c>
      <c r="J42" s="48"/>
      <c r="L42" s="144"/>
    </row>
    <row r="43" spans="2:12">
      <c r="B43" s="80"/>
      <c r="C43" s="79"/>
      <c r="D43" s="79"/>
      <c r="E43" s="79">
        <f t="shared" si="13"/>
        <v>0</v>
      </c>
      <c r="F43" s="79" t="str">
        <f t="shared" si="11"/>
        <v/>
      </c>
      <c r="G43" s="79" t="str">
        <f t="shared" si="12"/>
        <v/>
      </c>
      <c r="H43" s="79"/>
      <c r="I43" s="79">
        <f t="shared" si="14"/>
        <v>0</v>
      </c>
      <c r="J43" s="48"/>
      <c r="L43" s="144"/>
    </row>
    <row r="44" spans="2:12">
      <c r="B44" s="80"/>
      <c r="C44" s="79"/>
      <c r="D44" s="79"/>
      <c r="E44" s="79">
        <f t="shared" si="13"/>
        <v>0</v>
      </c>
      <c r="F44" s="79" t="str">
        <f t="shared" si="11"/>
        <v/>
      </c>
      <c r="G44" s="79" t="str">
        <f t="shared" si="12"/>
        <v/>
      </c>
      <c r="H44" s="79"/>
      <c r="I44" s="79">
        <f t="shared" si="14"/>
        <v>0</v>
      </c>
      <c r="J44" s="48"/>
      <c r="L44" s="144"/>
    </row>
    <row r="45" spans="2:12">
      <c r="B45" s="80"/>
      <c r="C45" s="79"/>
      <c r="D45" s="79"/>
      <c r="E45" s="79">
        <f t="shared" si="13"/>
        <v>0</v>
      </c>
      <c r="F45" s="79" t="str">
        <f t="shared" si="11"/>
        <v/>
      </c>
      <c r="G45" s="79" t="str">
        <f t="shared" si="12"/>
        <v/>
      </c>
      <c r="H45" s="79"/>
      <c r="I45" s="79">
        <f t="shared" si="14"/>
        <v>0</v>
      </c>
      <c r="J45" s="48"/>
      <c r="L45" s="144"/>
    </row>
    <row r="46" spans="2:12">
      <c r="B46" s="80"/>
      <c r="C46" s="79"/>
      <c r="D46" s="79"/>
      <c r="E46" s="79">
        <f t="shared" si="13"/>
        <v>0</v>
      </c>
      <c r="F46" s="79" t="str">
        <f t="shared" si="11"/>
        <v/>
      </c>
      <c r="G46" s="79" t="str">
        <f t="shared" si="12"/>
        <v/>
      </c>
      <c r="H46" s="79"/>
      <c r="I46" s="79">
        <f t="shared" si="14"/>
        <v>0</v>
      </c>
      <c r="J46" s="48"/>
      <c r="L46" s="144"/>
    </row>
    <row r="47" spans="2:12">
      <c r="B47" s="80"/>
      <c r="C47" s="79"/>
      <c r="D47" s="79"/>
      <c r="E47" s="79">
        <f t="shared" si="13"/>
        <v>0</v>
      </c>
      <c r="F47" s="79" t="str">
        <f t="shared" si="11"/>
        <v/>
      </c>
      <c r="G47" s="79" t="str">
        <f t="shared" si="12"/>
        <v/>
      </c>
      <c r="H47" s="79"/>
      <c r="I47" s="79">
        <f t="shared" si="14"/>
        <v>0</v>
      </c>
      <c r="J47" s="48"/>
      <c r="L47" s="144"/>
    </row>
    <row r="48" spans="2:12">
      <c r="B48" s="80"/>
      <c r="C48" s="79"/>
      <c r="D48" s="79"/>
      <c r="E48" s="79">
        <f t="shared" si="13"/>
        <v>0</v>
      </c>
      <c r="F48" s="79" t="str">
        <f t="shared" si="11"/>
        <v/>
      </c>
      <c r="G48" s="79" t="str">
        <f t="shared" si="12"/>
        <v/>
      </c>
      <c r="H48" s="79"/>
      <c r="I48" s="79">
        <f t="shared" si="14"/>
        <v>0</v>
      </c>
      <c r="J48" s="48"/>
      <c r="L48" s="144"/>
    </row>
    <row r="49" spans="1:12">
      <c r="B49" s="80"/>
      <c r="C49" s="79"/>
      <c r="D49" s="79"/>
      <c r="E49" s="79">
        <f>+D49*C49</f>
        <v>0</v>
      </c>
      <c r="F49" s="79" t="str">
        <f t="shared" si="11"/>
        <v/>
      </c>
      <c r="G49" s="79" t="str">
        <f t="shared" si="12"/>
        <v/>
      </c>
      <c r="H49" s="79"/>
      <c r="I49" s="79">
        <f>+H49*C49</f>
        <v>0</v>
      </c>
      <c r="J49" s="48"/>
      <c r="L49" s="144"/>
    </row>
    <row r="50" spans="1:12">
      <c r="B50" s="80"/>
      <c r="C50" s="79"/>
      <c r="D50" s="79"/>
      <c r="E50" s="79">
        <f>+D50*C50</f>
        <v>0</v>
      </c>
      <c r="F50" s="79" t="str">
        <f t="shared" si="11"/>
        <v/>
      </c>
      <c r="G50" s="79" t="str">
        <f t="shared" si="12"/>
        <v/>
      </c>
      <c r="H50" s="79"/>
      <c r="I50" s="79">
        <f>+H50*C50</f>
        <v>0</v>
      </c>
      <c r="J50" s="48"/>
      <c r="L50" s="144"/>
    </row>
    <row r="51" spans="1:12">
      <c r="B51" s="47"/>
      <c r="C51" s="79"/>
      <c r="D51" s="79"/>
      <c r="E51" s="79">
        <f>+D51*C51</f>
        <v>0</v>
      </c>
      <c r="F51" s="79" t="str">
        <f t="shared" si="11"/>
        <v/>
      </c>
      <c r="G51" s="79" t="str">
        <f t="shared" si="12"/>
        <v/>
      </c>
      <c r="H51" s="79"/>
      <c r="I51" s="79">
        <f>+H51*C51</f>
        <v>0</v>
      </c>
      <c r="J51" s="48"/>
      <c r="L51" s="144"/>
    </row>
    <row r="52" spans="1:12">
      <c r="B52" s="47" t="s">
        <v>89</v>
      </c>
      <c r="C52" s="82">
        <f>+SUM(C8:C51)</f>
        <v>0</v>
      </c>
      <c r="D52" s="82"/>
      <c r="E52" s="82">
        <f>+SUM(E8:E51)</f>
        <v>24.009999999999998</v>
      </c>
      <c r="F52" s="82">
        <f>+SUM(F8:F51)</f>
        <v>0</v>
      </c>
      <c r="G52" s="82">
        <f>+SUM(G8:G51)</f>
        <v>0</v>
      </c>
      <c r="H52" s="82"/>
      <c r="I52" s="82">
        <f>+SUM(I8:I51)</f>
        <v>0</v>
      </c>
      <c r="J52" s="48"/>
      <c r="L52" s="79"/>
    </row>
    <row r="53" spans="1:12" ht="12.95">
      <c r="B53" s="47"/>
      <c r="C53" s="143"/>
      <c r="D53" s="143"/>
      <c r="E53" s="143"/>
      <c r="F53" s="143"/>
      <c r="G53" s="146"/>
      <c r="H53" s="146" t="s">
        <v>131</v>
      </c>
      <c r="I53" s="163">
        <f>+I52-G52</f>
        <v>0</v>
      </c>
      <c r="J53" s="48"/>
    </row>
    <row r="54" spans="1:12" ht="12.95">
      <c r="B54" s="53"/>
      <c r="C54" s="81"/>
      <c r="D54" s="81"/>
      <c r="E54" s="81"/>
      <c r="F54" s="81"/>
      <c r="G54" s="81"/>
      <c r="H54" s="162" t="s">
        <v>132</v>
      </c>
      <c r="I54" s="164">
        <f>+I52-E52</f>
        <v>-24.009999999999998</v>
      </c>
      <c r="J54" s="14"/>
    </row>
    <row r="56" spans="1:12">
      <c r="A56" s="195" t="s">
        <v>133</v>
      </c>
      <c r="B56" s="195"/>
      <c r="C56" s="196"/>
      <c r="D56" s="159">
        <f>+'RVU Report'!C54</f>
        <v>0</v>
      </c>
    </row>
    <row r="57" spans="1:12">
      <c r="A57" s="195" t="s">
        <v>93</v>
      </c>
      <c r="B57" s="195"/>
      <c r="C57" s="196"/>
      <c r="D57" s="159" t="str">
        <f>+'RVU Report'!C55</f>
        <v/>
      </c>
    </row>
    <row r="58" spans="1:12">
      <c r="A58" s="195" t="s">
        <v>94</v>
      </c>
      <c r="B58" s="195"/>
      <c r="C58" s="196"/>
      <c r="D58" s="159">
        <f>+'RVU Report'!C56</f>
        <v>0</v>
      </c>
    </row>
    <row r="59" spans="1:12">
      <c r="A59" s="195" t="s">
        <v>95</v>
      </c>
      <c r="B59" s="195"/>
      <c r="C59" s="196"/>
      <c r="D59" s="159" t="str">
        <f>+'RVU Report'!C57</f>
        <v/>
      </c>
    </row>
    <row r="62" spans="1:12" ht="63.75" customHeight="1">
      <c r="A62" s="30" t="s">
        <v>96</v>
      </c>
      <c r="B62" s="175" t="s">
        <v>99</v>
      </c>
      <c r="C62" s="171"/>
      <c r="D62" s="171"/>
      <c r="E62" s="171"/>
      <c r="F62" s="171"/>
      <c r="G62" s="171"/>
      <c r="H62" s="171"/>
      <c r="I62" s="171"/>
    </row>
    <row r="63" spans="1:12">
      <c r="B63" s="154" t="s">
        <v>100</v>
      </c>
    </row>
    <row r="64" spans="1:12">
      <c r="B64" s="167"/>
    </row>
    <row r="65" spans="2:6">
      <c r="B65" s="154"/>
      <c r="F65" s="28"/>
    </row>
  </sheetData>
  <mergeCells count="7">
    <mergeCell ref="A1:J1"/>
    <mergeCell ref="B5:I5"/>
    <mergeCell ref="B62:I62"/>
    <mergeCell ref="A57:C57"/>
    <mergeCell ref="A56:C56"/>
    <mergeCell ref="A58:C58"/>
    <mergeCell ref="A59:C59"/>
  </mergeCells>
  <phoneticPr fontId="0" type="noConversion"/>
  <pageMargins left="0.75" right="0.75" top="0.56000000000000005" bottom="0.75" header="0.5" footer="0.5"/>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64"/>
  <sheetViews>
    <sheetView topLeftCell="B16" workbookViewId="0">
      <selection activeCell="F18" sqref="F18"/>
    </sheetView>
  </sheetViews>
  <sheetFormatPr defaultRowHeight="12.6"/>
  <cols>
    <col min="1" max="1" width="1.140625" customWidth="1"/>
    <col min="2" max="2" width="22.5703125" customWidth="1"/>
    <col min="3" max="4" width="11.140625" customWidth="1"/>
    <col min="5" max="5" width="11.42578125" customWidth="1"/>
    <col min="6" max="8" width="11" customWidth="1"/>
    <col min="9" max="9" width="12" customWidth="1"/>
    <col min="10" max="10" width="11.28515625" customWidth="1"/>
    <col min="11" max="11" width="10.5703125" customWidth="1"/>
  </cols>
  <sheetData>
    <row r="1" spans="2:12" s="28" customFormat="1" ht="20.100000000000001">
      <c r="B1" s="174" t="s">
        <v>134</v>
      </c>
      <c r="C1" s="197"/>
      <c r="D1" s="197"/>
      <c r="E1" s="197"/>
      <c r="F1" s="197"/>
      <c r="G1" s="197"/>
      <c r="H1" s="197"/>
      <c r="I1" s="197"/>
      <c r="J1" s="20"/>
      <c r="K1" s="20"/>
    </row>
    <row r="2" spans="2:12" s="28" customFormat="1" ht="14.1">
      <c r="B2" s="19"/>
      <c r="C2" s="20"/>
      <c r="D2" s="20"/>
      <c r="E2" s="20"/>
      <c r="F2" s="20"/>
      <c r="G2" s="20"/>
      <c r="H2" s="20"/>
      <c r="I2" s="20"/>
      <c r="J2" s="20"/>
      <c r="K2" s="20"/>
    </row>
    <row r="3" spans="2:12" s="28" customFormat="1" ht="14.1">
      <c r="B3" s="55" t="s">
        <v>135</v>
      </c>
      <c r="C3" s="20"/>
      <c r="D3" s="20"/>
      <c r="E3" s="20"/>
      <c r="F3" s="20"/>
      <c r="G3" s="20"/>
      <c r="H3" s="20"/>
      <c r="I3" s="20"/>
      <c r="J3" s="20"/>
      <c r="K3" s="20"/>
    </row>
    <row r="4" spans="2:12" s="28" customFormat="1" ht="14.1">
      <c r="B4" s="7" t="s">
        <v>136</v>
      </c>
      <c r="C4" s="20"/>
      <c r="D4" s="20"/>
      <c r="E4" s="20"/>
      <c r="F4" s="20"/>
      <c r="G4" s="20"/>
      <c r="H4" s="20"/>
      <c r="I4" s="20"/>
      <c r="J4" s="20"/>
      <c r="K4" s="20"/>
    </row>
    <row r="5" spans="2:12" s="28" customFormat="1" ht="15" customHeight="1">
      <c r="B5" s="7" t="s">
        <v>137</v>
      </c>
      <c r="C5" s="20"/>
      <c r="D5" s="20"/>
      <c r="E5" s="20"/>
      <c r="F5" s="20"/>
      <c r="G5" s="20"/>
      <c r="H5" s="20"/>
      <c r="I5" s="20"/>
      <c r="J5" s="20"/>
      <c r="K5" s="20"/>
    </row>
    <row r="6" spans="2:12" s="28" customFormat="1" ht="15" customHeight="1">
      <c r="B6" s="7"/>
      <c r="C6" s="20"/>
      <c r="D6" s="20"/>
      <c r="E6" s="20"/>
      <c r="F6" s="20"/>
      <c r="G6" s="20"/>
      <c r="H6" s="20"/>
      <c r="I6" s="20"/>
      <c r="J6" s="20"/>
      <c r="K6" s="20"/>
    </row>
    <row r="7" spans="2:12" s="28" customFormat="1" ht="15" customHeight="1">
      <c r="B7" s="55" t="s">
        <v>138</v>
      </c>
      <c r="C7" s="20"/>
      <c r="D7" s="20"/>
      <c r="E7" s="20"/>
      <c r="F7" s="20"/>
      <c r="G7" s="20"/>
      <c r="H7" s="20"/>
      <c r="I7" s="20"/>
      <c r="J7" s="20"/>
      <c r="K7" s="20"/>
    </row>
    <row r="8" spans="2:12" s="28" customFormat="1" ht="15" customHeight="1">
      <c r="B8" s="28" t="s">
        <v>139</v>
      </c>
      <c r="C8" s="20"/>
      <c r="D8" s="20"/>
      <c r="E8" s="20"/>
      <c r="F8" s="20"/>
      <c r="G8" s="20"/>
      <c r="H8" s="20"/>
      <c r="I8" s="20"/>
      <c r="J8" s="20"/>
      <c r="K8" s="20"/>
    </row>
    <row r="9" spans="2:12" s="28" customFormat="1" ht="15" customHeight="1">
      <c r="B9" s="28" t="s">
        <v>140</v>
      </c>
      <c r="C9" s="20"/>
      <c r="D9" s="20"/>
      <c r="E9" s="20"/>
      <c r="F9" s="20"/>
      <c r="G9" s="20"/>
      <c r="H9" s="20"/>
      <c r="I9" s="20"/>
      <c r="J9" s="20"/>
      <c r="K9" s="20"/>
    </row>
    <row r="10" spans="2:12" s="28" customFormat="1" ht="15" customHeight="1">
      <c r="B10" s="28" t="s">
        <v>141</v>
      </c>
      <c r="C10" s="20"/>
      <c r="D10" s="20"/>
      <c r="E10" s="20"/>
      <c r="F10" s="20"/>
      <c r="G10" s="20"/>
      <c r="H10" s="20"/>
      <c r="I10" s="20"/>
      <c r="J10" s="20"/>
      <c r="K10" s="20"/>
    </row>
    <row r="11" spans="2:12" s="28" customFormat="1" ht="14.1">
      <c r="B11" s="20"/>
      <c r="C11" s="20"/>
      <c r="D11" s="20"/>
      <c r="E11" s="20"/>
      <c r="F11" s="20"/>
      <c r="G11" s="20"/>
      <c r="H11" s="20"/>
      <c r="I11" s="20"/>
      <c r="J11" s="20"/>
      <c r="K11" s="20"/>
    </row>
    <row r="12" spans="2:12" s="28" customFormat="1" ht="14.1">
      <c r="B12" s="62" t="s">
        <v>142</v>
      </c>
      <c r="C12" s="187" t="s">
        <v>143</v>
      </c>
      <c r="D12" s="188"/>
      <c r="E12" s="187" t="s">
        <v>144</v>
      </c>
      <c r="F12" s="188"/>
      <c r="G12" s="187" t="s">
        <v>145</v>
      </c>
      <c r="H12" s="188"/>
      <c r="I12" s="187" t="s">
        <v>146</v>
      </c>
      <c r="J12" s="188"/>
      <c r="K12" s="187" t="s">
        <v>147</v>
      </c>
      <c r="L12" s="198"/>
    </row>
    <row r="13" spans="2:12" s="28" customFormat="1" ht="14.1">
      <c r="B13" s="63"/>
      <c r="C13" s="170" t="s">
        <v>89</v>
      </c>
      <c r="D13" s="61" t="s">
        <v>148</v>
      </c>
      <c r="E13" s="170" t="s">
        <v>89</v>
      </c>
      <c r="F13" s="61" t="s">
        <v>148</v>
      </c>
      <c r="G13" s="170" t="s">
        <v>89</v>
      </c>
      <c r="H13" s="61" t="s">
        <v>148</v>
      </c>
      <c r="I13" s="170" t="s">
        <v>89</v>
      </c>
      <c r="J13" s="61" t="s">
        <v>148</v>
      </c>
      <c r="K13" s="170" t="s">
        <v>89</v>
      </c>
      <c r="L13" s="61" t="s">
        <v>148</v>
      </c>
    </row>
    <row r="14" spans="2:12" s="28" customFormat="1">
      <c r="B14" s="64" t="s">
        <v>149</v>
      </c>
      <c r="C14" s="124"/>
      <c r="D14" s="60" t="str">
        <f t="shared" ref="D14:D20" si="0">IF($C$21=0,"",C14/$C$21)</f>
        <v/>
      </c>
      <c r="E14" s="124"/>
      <c r="F14" s="60" t="str">
        <f t="shared" ref="F14:F20" si="1">IF($E$21=0,"",E14/$E$21)</f>
        <v/>
      </c>
      <c r="G14" s="124"/>
      <c r="H14" s="60" t="str">
        <f t="shared" ref="H14:H20" si="2">IF($G$21=0,"",G14/$G$21)</f>
        <v/>
      </c>
      <c r="I14" s="124"/>
      <c r="J14" s="60" t="str">
        <f>IF($I$21=0,"",I14/$I$21)</f>
        <v/>
      </c>
      <c r="K14" s="124"/>
      <c r="L14" s="60" t="str">
        <f>IF($K$21=0,"",K14/$K$21)</f>
        <v/>
      </c>
    </row>
    <row r="15" spans="2:12" s="28" customFormat="1">
      <c r="B15" s="65" t="s">
        <v>150</v>
      </c>
      <c r="C15" s="124"/>
      <c r="D15" s="60" t="str">
        <f t="shared" si="0"/>
        <v/>
      </c>
      <c r="E15" s="124"/>
      <c r="F15" s="60" t="str">
        <f t="shared" si="1"/>
        <v/>
      </c>
      <c r="G15" s="124"/>
      <c r="H15" s="60" t="str">
        <f t="shared" si="2"/>
        <v/>
      </c>
      <c r="I15" s="124"/>
      <c r="J15" s="60" t="str">
        <f t="shared" ref="J15:J20" si="3">IF($I$21=0,"",I15/$I$21)</f>
        <v/>
      </c>
      <c r="K15" s="124"/>
      <c r="L15" s="60" t="str">
        <f t="shared" ref="L15:L20" si="4">IF($G$21=0,"",K15/$G$21)</f>
        <v/>
      </c>
    </row>
    <row r="16" spans="2:12" s="28" customFormat="1">
      <c r="B16" s="65" t="s">
        <v>151</v>
      </c>
      <c r="C16" s="124"/>
      <c r="D16" s="60" t="str">
        <f t="shared" si="0"/>
        <v/>
      </c>
      <c r="E16" s="124"/>
      <c r="F16" s="60" t="str">
        <f t="shared" si="1"/>
        <v/>
      </c>
      <c r="G16" s="124"/>
      <c r="H16" s="60" t="str">
        <f t="shared" si="2"/>
        <v/>
      </c>
      <c r="I16" s="124"/>
      <c r="J16" s="60" t="str">
        <f t="shared" si="3"/>
        <v/>
      </c>
      <c r="K16" s="124"/>
      <c r="L16" s="60" t="str">
        <f t="shared" si="4"/>
        <v/>
      </c>
    </row>
    <row r="17" spans="2:12" s="28" customFormat="1">
      <c r="B17" s="65" t="s">
        <v>152</v>
      </c>
      <c r="C17" s="124"/>
      <c r="D17" s="60" t="str">
        <f t="shared" si="0"/>
        <v/>
      </c>
      <c r="E17" s="124"/>
      <c r="F17" s="60" t="str">
        <f t="shared" si="1"/>
        <v/>
      </c>
      <c r="G17" s="124"/>
      <c r="H17" s="60" t="str">
        <f t="shared" si="2"/>
        <v/>
      </c>
      <c r="I17" s="124"/>
      <c r="J17" s="60" t="str">
        <f t="shared" si="3"/>
        <v/>
      </c>
      <c r="K17" s="124"/>
      <c r="L17" s="60" t="str">
        <f t="shared" si="4"/>
        <v/>
      </c>
    </row>
    <row r="18" spans="2:12" s="28" customFormat="1">
      <c r="B18" s="65" t="s">
        <v>153</v>
      </c>
      <c r="C18" s="124"/>
      <c r="D18" s="60" t="str">
        <f t="shared" si="0"/>
        <v/>
      </c>
      <c r="E18" s="124"/>
      <c r="F18" s="60" t="str">
        <f t="shared" si="1"/>
        <v/>
      </c>
      <c r="G18" s="124"/>
      <c r="H18" s="60" t="str">
        <f t="shared" si="2"/>
        <v/>
      </c>
      <c r="I18" s="124"/>
      <c r="J18" s="60" t="str">
        <f t="shared" si="3"/>
        <v/>
      </c>
      <c r="K18" s="124"/>
      <c r="L18" s="60" t="str">
        <f t="shared" si="4"/>
        <v/>
      </c>
    </row>
    <row r="19" spans="2:12" s="28" customFormat="1">
      <c r="B19" s="65" t="s">
        <v>154</v>
      </c>
      <c r="C19" s="124"/>
      <c r="D19" s="60" t="str">
        <f t="shared" si="0"/>
        <v/>
      </c>
      <c r="E19" s="124"/>
      <c r="F19" s="60" t="str">
        <f t="shared" si="1"/>
        <v/>
      </c>
      <c r="G19" s="124"/>
      <c r="H19" s="60" t="str">
        <f t="shared" si="2"/>
        <v/>
      </c>
      <c r="I19" s="124"/>
      <c r="J19" s="60" t="str">
        <f t="shared" si="3"/>
        <v/>
      </c>
      <c r="K19" s="124"/>
      <c r="L19" s="60" t="str">
        <f t="shared" si="4"/>
        <v/>
      </c>
    </row>
    <row r="20" spans="2:12" s="28" customFormat="1">
      <c r="B20" s="66" t="s">
        <v>155</v>
      </c>
      <c r="C20" s="124"/>
      <c r="D20" s="60" t="str">
        <f t="shared" si="0"/>
        <v/>
      </c>
      <c r="E20" s="124"/>
      <c r="F20" s="60" t="str">
        <f t="shared" si="1"/>
        <v/>
      </c>
      <c r="G20" s="124"/>
      <c r="H20" s="60" t="str">
        <f t="shared" si="2"/>
        <v/>
      </c>
      <c r="I20" s="124"/>
      <c r="J20" s="60" t="str">
        <f t="shared" si="3"/>
        <v/>
      </c>
      <c r="K20" s="124"/>
      <c r="L20" s="60" t="str">
        <f t="shared" si="4"/>
        <v/>
      </c>
    </row>
    <row r="21" spans="2:12" s="28" customFormat="1" ht="14.1">
      <c r="B21" s="67" t="s">
        <v>156</v>
      </c>
      <c r="C21" s="125">
        <f>SUM(C14:C20)</f>
        <v>0</v>
      </c>
      <c r="D21" s="57"/>
      <c r="E21" s="125">
        <f>SUM(E14:E20)</f>
        <v>0</v>
      </c>
      <c r="F21" s="57"/>
      <c r="G21" s="125">
        <f>SUM(G14:G20)</f>
        <v>0</v>
      </c>
      <c r="H21" s="57"/>
      <c r="I21" s="125">
        <f>SUM(I14:I20)</f>
        <v>0</v>
      </c>
      <c r="J21" s="57"/>
      <c r="K21" s="125">
        <f>SUM(K14:K20)</f>
        <v>0</v>
      </c>
      <c r="L21" s="58"/>
    </row>
    <row r="22" spans="2:12" s="28" customFormat="1" ht="14.1">
      <c r="B22" s="20"/>
      <c r="C22" s="20"/>
      <c r="D22" s="20"/>
      <c r="E22" s="20"/>
      <c r="F22" s="20"/>
      <c r="G22" s="20"/>
      <c r="H22" s="20"/>
      <c r="I22" s="20"/>
      <c r="J22" s="20"/>
      <c r="K22" s="20"/>
    </row>
    <row r="23" spans="2:12" s="28" customFormat="1" ht="14.1">
      <c r="B23" s="62" t="s">
        <v>157</v>
      </c>
      <c r="C23" s="187" t="s">
        <v>143</v>
      </c>
      <c r="D23" s="188"/>
      <c r="E23" s="187" t="s">
        <v>144</v>
      </c>
      <c r="F23" s="188"/>
      <c r="G23" s="187" t="s">
        <v>145</v>
      </c>
      <c r="H23" s="188"/>
      <c r="I23" s="187" t="s">
        <v>146</v>
      </c>
      <c r="J23" s="188"/>
      <c r="K23" s="187" t="s">
        <v>147</v>
      </c>
      <c r="L23" s="198"/>
    </row>
    <row r="24" spans="2:12" s="28" customFormat="1" ht="14.1">
      <c r="B24" s="63" t="s">
        <v>158</v>
      </c>
      <c r="C24" s="170" t="s">
        <v>89</v>
      </c>
      <c r="D24" s="61" t="s">
        <v>148</v>
      </c>
      <c r="E24" s="170" t="s">
        <v>89</v>
      </c>
      <c r="F24" s="61" t="s">
        <v>148</v>
      </c>
      <c r="G24" s="170" t="s">
        <v>89</v>
      </c>
      <c r="H24" s="61" t="s">
        <v>148</v>
      </c>
      <c r="I24" s="170" t="s">
        <v>89</v>
      </c>
      <c r="J24" s="61" t="s">
        <v>148</v>
      </c>
      <c r="K24" s="170" t="s">
        <v>89</v>
      </c>
      <c r="L24" s="61" t="s">
        <v>148</v>
      </c>
    </row>
    <row r="25" spans="2:12" s="28" customFormat="1">
      <c r="B25" s="64" t="s">
        <v>149</v>
      </c>
      <c r="C25" s="124"/>
      <c r="D25" s="60" t="str">
        <f>IF($C$32=0,"",C25/$C$32)</f>
        <v/>
      </c>
      <c r="E25" s="124"/>
      <c r="F25" s="60" t="str">
        <f>IF($E$32=0,"",E25/$E$32)</f>
        <v/>
      </c>
      <c r="G25" s="124"/>
      <c r="H25" s="60" t="str">
        <f>IF($G$32=0,"",G25/$G$32)</f>
        <v/>
      </c>
      <c r="I25" s="124"/>
      <c r="J25" s="60" t="str">
        <f>IF($I$32=0,"",I25/$I$32)</f>
        <v/>
      </c>
      <c r="K25" s="124"/>
      <c r="L25" s="60" t="str">
        <f>IF($K$32=0,"",K25/$K$32)</f>
        <v/>
      </c>
    </row>
    <row r="26" spans="2:12" s="28" customFormat="1">
      <c r="B26" s="65" t="s">
        <v>150</v>
      </c>
      <c r="C26" s="124"/>
      <c r="D26" s="60" t="str">
        <f t="shared" ref="D26:D31" si="5">IF($C$32=0,"",C26/$C$32)</f>
        <v/>
      </c>
      <c r="E26" s="124"/>
      <c r="F26" s="60" t="str">
        <f t="shared" ref="F26:F31" si="6">IF($E$32=0,"",E26/$E$32)</f>
        <v/>
      </c>
      <c r="G26" s="124"/>
      <c r="H26" s="60" t="str">
        <f t="shared" ref="H26:H31" si="7">IF($G$32=0,"",G26/$G$32)</f>
        <v/>
      </c>
      <c r="I26" s="124"/>
      <c r="J26" s="60" t="str">
        <f t="shared" ref="J26:J31" si="8">IF($I$32=0,"",I26/$I$32)</f>
        <v/>
      </c>
      <c r="K26" s="124"/>
      <c r="L26" s="60" t="str">
        <f t="shared" ref="L26:L31" si="9">IF($K$32=0,"",K26/$K$32)</f>
        <v/>
      </c>
    </row>
    <row r="27" spans="2:12" s="28" customFormat="1">
      <c r="B27" s="65" t="s">
        <v>151</v>
      </c>
      <c r="C27" s="124"/>
      <c r="D27" s="60" t="str">
        <f t="shared" si="5"/>
        <v/>
      </c>
      <c r="E27" s="124"/>
      <c r="F27" s="60" t="str">
        <f t="shared" si="6"/>
        <v/>
      </c>
      <c r="G27" s="124"/>
      <c r="H27" s="60" t="str">
        <f t="shared" si="7"/>
        <v/>
      </c>
      <c r="I27" s="124"/>
      <c r="J27" s="60" t="str">
        <f t="shared" si="8"/>
        <v/>
      </c>
      <c r="K27" s="124"/>
      <c r="L27" s="60" t="str">
        <f t="shared" si="9"/>
        <v/>
      </c>
    </row>
    <row r="28" spans="2:12" s="28" customFormat="1">
      <c r="B28" s="65" t="s">
        <v>152</v>
      </c>
      <c r="C28" s="124"/>
      <c r="D28" s="60" t="str">
        <f t="shared" si="5"/>
        <v/>
      </c>
      <c r="E28" s="124"/>
      <c r="F28" s="60" t="str">
        <f t="shared" si="6"/>
        <v/>
      </c>
      <c r="G28" s="124"/>
      <c r="H28" s="60" t="str">
        <f t="shared" si="7"/>
        <v/>
      </c>
      <c r="I28" s="124"/>
      <c r="J28" s="60" t="str">
        <f t="shared" si="8"/>
        <v/>
      </c>
      <c r="K28" s="124"/>
      <c r="L28" s="60" t="str">
        <f t="shared" si="9"/>
        <v/>
      </c>
    </row>
    <row r="29" spans="2:12" s="28" customFormat="1">
      <c r="B29" s="65" t="s">
        <v>153</v>
      </c>
      <c r="C29" s="124"/>
      <c r="D29" s="60" t="str">
        <f t="shared" si="5"/>
        <v/>
      </c>
      <c r="E29" s="124"/>
      <c r="F29" s="60" t="str">
        <f t="shared" si="6"/>
        <v/>
      </c>
      <c r="G29" s="124"/>
      <c r="H29" s="60" t="str">
        <f t="shared" si="7"/>
        <v/>
      </c>
      <c r="I29" s="124"/>
      <c r="J29" s="60" t="str">
        <f t="shared" si="8"/>
        <v/>
      </c>
      <c r="K29" s="124"/>
      <c r="L29" s="60" t="str">
        <f t="shared" si="9"/>
        <v/>
      </c>
    </row>
    <row r="30" spans="2:12" s="28" customFormat="1">
      <c r="B30" s="65" t="s">
        <v>154</v>
      </c>
      <c r="C30" s="124"/>
      <c r="D30" s="60" t="str">
        <f t="shared" si="5"/>
        <v/>
      </c>
      <c r="E30" s="124"/>
      <c r="F30" s="60" t="str">
        <f t="shared" si="6"/>
        <v/>
      </c>
      <c r="G30" s="124"/>
      <c r="H30" s="60" t="str">
        <f t="shared" si="7"/>
        <v/>
      </c>
      <c r="I30" s="124"/>
      <c r="J30" s="60" t="str">
        <f t="shared" si="8"/>
        <v/>
      </c>
      <c r="K30" s="124"/>
      <c r="L30" s="60" t="str">
        <f t="shared" si="9"/>
        <v/>
      </c>
    </row>
    <row r="31" spans="2:12" s="28" customFormat="1">
      <c r="B31" s="66" t="s">
        <v>155</v>
      </c>
      <c r="C31" s="124"/>
      <c r="D31" s="60" t="str">
        <f t="shared" si="5"/>
        <v/>
      </c>
      <c r="E31" s="124"/>
      <c r="F31" s="60" t="str">
        <f t="shared" si="6"/>
        <v/>
      </c>
      <c r="G31" s="124"/>
      <c r="H31" s="60" t="str">
        <f t="shared" si="7"/>
        <v/>
      </c>
      <c r="I31" s="124"/>
      <c r="J31" s="60" t="str">
        <f t="shared" si="8"/>
        <v/>
      </c>
      <c r="K31" s="124"/>
      <c r="L31" s="60" t="str">
        <f t="shared" si="9"/>
        <v/>
      </c>
    </row>
    <row r="32" spans="2:12" s="28" customFormat="1" ht="14.1">
      <c r="B32" s="67" t="s">
        <v>159</v>
      </c>
      <c r="C32" s="125">
        <f>SUM(C25:C31)</f>
        <v>0</v>
      </c>
      <c r="D32" s="57"/>
      <c r="E32" s="125">
        <f>SUM(E25:E31)</f>
        <v>0</v>
      </c>
      <c r="F32" s="57"/>
      <c r="G32" s="125">
        <f>SUM(G25:G31)</f>
        <v>0</v>
      </c>
      <c r="H32" s="57"/>
      <c r="I32" s="125">
        <f>SUM(I25:I31)</f>
        <v>0</v>
      </c>
      <c r="J32" s="57"/>
      <c r="K32" s="125">
        <f>SUM(K25:K31)</f>
        <v>0</v>
      </c>
      <c r="L32" s="58"/>
    </row>
    <row r="33" spans="2:12" s="28" customFormat="1" ht="14.1">
      <c r="B33" s="20"/>
      <c r="C33" s="20"/>
      <c r="D33" s="20"/>
      <c r="E33" s="20"/>
      <c r="F33" s="20"/>
      <c r="G33" s="20"/>
      <c r="H33" s="20"/>
      <c r="I33" s="20"/>
      <c r="J33" s="20"/>
      <c r="K33" s="20"/>
    </row>
    <row r="34" spans="2:12" s="28" customFormat="1" ht="14.1">
      <c r="B34" s="62" t="s">
        <v>160</v>
      </c>
      <c r="C34" s="187" t="s">
        <v>143</v>
      </c>
      <c r="D34" s="188"/>
      <c r="E34" s="187" t="s">
        <v>144</v>
      </c>
      <c r="F34" s="188"/>
      <c r="G34" s="187" t="s">
        <v>145</v>
      </c>
      <c r="H34" s="188"/>
      <c r="I34" s="187" t="s">
        <v>146</v>
      </c>
      <c r="J34" s="188"/>
      <c r="K34" s="187" t="s">
        <v>147</v>
      </c>
      <c r="L34" s="198"/>
    </row>
    <row r="35" spans="2:12" s="28" customFormat="1" ht="14.1">
      <c r="B35" s="63"/>
      <c r="C35" s="184" t="s">
        <v>89</v>
      </c>
      <c r="D35" s="183"/>
      <c r="E35" s="184" t="s">
        <v>89</v>
      </c>
      <c r="F35" s="183"/>
      <c r="G35" s="184" t="s">
        <v>89</v>
      </c>
      <c r="H35" s="183"/>
      <c r="I35" s="184" t="s">
        <v>89</v>
      </c>
      <c r="J35" s="183"/>
      <c r="K35" s="184" t="s">
        <v>89</v>
      </c>
      <c r="L35" s="183"/>
    </row>
    <row r="36" spans="2:12" s="28" customFormat="1">
      <c r="B36" s="64" t="s">
        <v>149</v>
      </c>
      <c r="C36" s="185" t="str">
        <f>IF(C14=0,"",C25/C14)</f>
        <v/>
      </c>
      <c r="D36" s="186"/>
      <c r="E36" s="185" t="str">
        <f>IF(E14=0,"",E25/E14)</f>
        <v/>
      </c>
      <c r="F36" s="186"/>
      <c r="G36" s="185" t="str">
        <f t="shared" ref="G36:G43" si="10">IF(G14=0,"",G25/G14)</f>
        <v/>
      </c>
      <c r="H36" s="186"/>
      <c r="I36" s="185" t="str">
        <f t="shared" ref="I36:I43" si="11">IF(I14=0,"",I25/I14)</f>
        <v/>
      </c>
      <c r="J36" s="186"/>
      <c r="K36" s="185" t="str">
        <f t="shared" ref="K36:K43" si="12">IF(K14=0,"",K25/K14)</f>
        <v/>
      </c>
      <c r="L36" s="186"/>
    </row>
    <row r="37" spans="2:12" s="28" customFormat="1">
      <c r="B37" s="65" t="s">
        <v>150</v>
      </c>
      <c r="C37" s="180" t="str">
        <f t="shared" ref="C37:E43" si="13">IF(C15=0,"",C26/C15)</f>
        <v/>
      </c>
      <c r="D37" s="181"/>
      <c r="E37" s="180" t="str">
        <f t="shared" si="13"/>
        <v/>
      </c>
      <c r="F37" s="181"/>
      <c r="G37" s="180" t="str">
        <f t="shared" si="10"/>
        <v/>
      </c>
      <c r="H37" s="181"/>
      <c r="I37" s="180" t="str">
        <f t="shared" si="11"/>
        <v/>
      </c>
      <c r="J37" s="181"/>
      <c r="K37" s="180" t="str">
        <f t="shared" si="12"/>
        <v/>
      </c>
      <c r="L37" s="181"/>
    </row>
    <row r="38" spans="2:12" s="28" customFormat="1">
      <c r="B38" s="65" t="s">
        <v>151</v>
      </c>
      <c r="C38" s="180" t="str">
        <f t="shared" si="13"/>
        <v/>
      </c>
      <c r="D38" s="181"/>
      <c r="E38" s="180" t="str">
        <f t="shared" si="13"/>
        <v/>
      </c>
      <c r="F38" s="181"/>
      <c r="G38" s="180" t="str">
        <f t="shared" si="10"/>
        <v/>
      </c>
      <c r="H38" s="181"/>
      <c r="I38" s="180" t="str">
        <f t="shared" si="11"/>
        <v/>
      </c>
      <c r="J38" s="181"/>
      <c r="K38" s="180" t="str">
        <f t="shared" si="12"/>
        <v/>
      </c>
      <c r="L38" s="181"/>
    </row>
    <row r="39" spans="2:12" s="28" customFormat="1">
      <c r="B39" s="65" t="s">
        <v>152</v>
      </c>
      <c r="C39" s="180" t="str">
        <f t="shared" si="13"/>
        <v/>
      </c>
      <c r="D39" s="181"/>
      <c r="E39" s="180" t="str">
        <f t="shared" si="13"/>
        <v/>
      </c>
      <c r="F39" s="181"/>
      <c r="G39" s="180" t="str">
        <f t="shared" si="10"/>
        <v/>
      </c>
      <c r="H39" s="181"/>
      <c r="I39" s="180" t="str">
        <f t="shared" si="11"/>
        <v/>
      </c>
      <c r="J39" s="181"/>
      <c r="K39" s="180" t="str">
        <f t="shared" si="12"/>
        <v/>
      </c>
      <c r="L39" s="181"/>
    </row>
    <row r="40" spans="2:12" s="28" customFormat="1">
      <c r="B40" s="65" t="s">
        <v>153</v>
      </c>
      <c r="C40" s="180" t="str">
        <f t="shared" si="13"/>
        <v/>
      </c>
      <c r="D40" s="181"/>
      <c r="E40" s="180" t="str">
        <f t="shared" si="13"/>
        <v/>
      </c>
      <c r="F40" s="181"/>
      <c r="G40" s="180" t="str">
        <f t="shared" si="10"/>
        <v/>
      </c>
      <c r="H40" s="181"/>
      <c r="I40" s="180" t="str">
        <f t="shared" si="11"/>
        <v/>
      </c>
      <c r="J40" s="181"/>
      <c r="K40" s="180" t="str">
        <f t="shared" si="12"/>
        <v/>
      </c>
      <c r="L40" s="181"/>
    </row>
    <row r="41" spans="2:12" s="28" customFormat="1">
      <c r="B41" s="65" t="s">
        <v>154</v>
      </c>
      <c r="C41" s="180" t="str">
        <f t="shared" si="13"/>
        <v/>
      </c>
      <c r="D41" s="181"/>
      <c r="E41" s="180" t="str">
        <f t="shared" si="13"/>
        <v/>
      </c>
      <c r="F41" s="181"/>
      <c r="G41" s="180" t="str">
        <f t="shared" si="10"/>
        <v/>
      </c>
      <c r="H41" s="181"/>
      <c r="I41" s="180" t="str">
        <f t="shared" si="11"/>
        <v/>
      </c>
      <c r="J41" s="181"/>
      <c r="K41" s="180" t="str">
        <f t="shared" si="12"/>
        <v/>
      </c>
      <c r="L41" s="181"/>
    </row>
    <row r="42" spans="2:12" s="28" customFormat="1">
      <c r="B42" s="66" t="s">
        <v>155</v>
      </c>
      <c r="C42" s="182" t="str">
        <f t="shared" si="13"/>
        <v/>
      </c>
      <c r="D42" s="183"/>
      <c r="E42" s="182" t="str">
        <f t="shared" si="13"/>
        <v/>
      </c>
      <c r="F42" s="183"/>
      <c r="G42" s="182" t="str">
        <f t="shared" si="10"/>
        <v/>
      </c>
      <c r="H42" s="183"/>
      <c r="I42" s="182" t="str">
        <f t="shared" si="11"/>
        <v/>
      </c>
      <c r="J42" s="183"/>
      <c r="K42" s="182" t="str">
        <f t="shared" si="12"/>
        <v/>
      </c>
      <c r="L42" s="183"/>
    </row>
    <row r="43" spans="2:12" s="28" customFormat="1" ht="14.1">
      <c r="B43" s="67" t="s">
        <v>159</v>
      </c>
      <c r="C43" s="178" t="str">
        <f t="shared" si="13"/>
        <v/>
      </c>
      <c r="D43" s="179"/>
      <c r="E43" s="178" t="str">
        <f t="shared" si="13"/>
        <v/>
      </c>
      <c r="F43" s="179"/>
      <c r="G43" s="178" t="str">
        <f t="shared" si="10"/>
        <v/>
      </c>
      <c r="H43" s="179"/>
      <c r="I43" s="178" t="str">
        <f t="shared" si="11"/>
        <v/>
      </c>
      <c r="J43" s="179"/>
      <c r="K43" s="178" t="str">
        <f t="shared" si="12"/>
        <v/>
      </c>
      <c r="L43" s="179"/>
    </row>
    <row r="44" spans="2:12" s="28" customFormat="1" ht="14.1">
      <c r="B44" s="20"/>
      <c r="C44" s="20"/>
      <c r="D44" s="20"/>
      <c r="E44" s="20"/>
      <c r="F44" s="20"/>
      <c r="G44" s="20"/>
      <c r="H44" s="20"/>
      <c r="I44" s="20"/>
      <c r="J44" s="20"/>
      <c r="K44" s="20"/>
    </row>
    <row r="45" spans="2:12" s="28" customFormat="1" ht="14.1">
      <c r="B45" s="62" t="s">
        <v>161</v>
      </c>
      <c r="C45" s="187" t="s">
        <v>143</v>
      </c>
      <c r="D45" s="188"/>
      <c r="E45" s="187" t="s">
        <v>144</v>
      </c>
      <c r="F45" s="188"/>
      <c r="G45" s="187" t="s">
        <v>145</v>
      </c>
      <c r="H45" s="188"/>
      <c r="I45" s="187" t="s">
        <v>146</v>
      </c>
      <c r="J45" s="188"/>
      <c r="K45" s="187" t="s">
        <v>147</v>
      </c>
      <c r="L45" s="198"/>
    </row>
    <row r="46" spans="2:12" s="28" customFormat="1" ht="14.1">
      <c r="B46" s="63" t="s">
        <v>162</v>
      </c>
      <c r="C46" s="170" t="s">
        <v>89</v>
      </c>
      <c r="D46" s="61" t="s">
        <v>163</v>
      </c>
      <c r="E46" s="170" t="s">
        <v>89</v>
      </c>
      <c r="F46" s="61" t="s">
        <v>163</v>
      </c>
      <c r="G46" s="170" t="s">
        <v>89</v>
      </c>
      <c r="H46" s="61" t="s">
        <v>163</v>
      </c>
      <c r="I46" s="170" t="s">
        <v>89</v>
      </c>
      <c r="J46" s="61" t="s">
        <v>163</v>
      </c>
      <c r="K46" s="170" t="s">
        <v>89</v>
      </c>
      <c r="L46" s="61" t="s">
        <v>163</v>
      </c>
    </row>
    <row r="47" spans="2:12" s="28" customFormat="1">
      <c r="B47" s="64" t="s">
        <v>149</v>
      </c>
      <c r="C47" s="124"/>
      <c r="D47" s="59" t="str">
        <f>+IF(C14=0,"",C47/(C14/365))</f>
        <v/>
      </c>
      <c r="E47" s="124"/>
      <c r="F47" s="59" t="str">
        <f>+IF(E14=0,"",E47/(E14/365))</f>
        <v/>
      </c>
      <c r="G47" s="124"/>
      <c r="H47" s="59" t="str">
        <f t="shared" ref="H47:H54" si="14">+IF(G14=0,"",G47/(G14/365))</f>
        <v/>
      </c>
      <c r="I47" s="124"/>
      <c r="J47" s="59" t="str">
        <f t="shared" ref="J47:J54" si="15">+IF(I14=0,"",I47/(I14/365))</f>
        <v/>
      </c>
      <c r="K47" s="124"/>
      <c r="L47" s="59" t="str">
        <f t="shared" ref="L47:L54" si="16">+IF(K14=0,"",K47/(K14/365))</f>
        <v/>
      </c>
    </row>
    <row r="48" spans="2:12" s="28" customFormat="1">
      <c r="B48" s="65" t="s">
        <v>150</v>
      </c>
      <c r="C48" s="124"/>
      <c r="D48" s="59" t="str">
        <f t="shared" ref="D48:F49" si="17">+IF(C15=0,"",C48/(C15/365))</f>
        <v/>
      </c>
      <c r="E48" s="124"/>
      <c r="F48" s="59" t="str">
        <f t="shared" si="17"/>
        <v/>
      </c>
      <c r="G48" s="124"/>
      <c r="H48" s="59" t="str">
        <f t="shared" si="14"/>
        <v/>
      </c>
      <c r="I48" s="124"/>
      <c r="J48" s="59" t="str">
        <f t="shared" si="15"/>
        <v/>
      </c>
      <c r="K48" s="124"/>
      <c r="L48" s="59" t="str">
        <f t="shared" si="16"/>
        <v/>
      </c>
    </row>
    <row r="49" spans="2:12" s="28" customFormat="1">
      <c r="B49" s="65" t="s">
        <v>151</v>
      </c>
      <c r="C49" s="124"/>
      <c r="D49" s="59" t="str">
        <f t="shared" si="17"/>
        <v/>
      </c>
      <c r="E49" s="124"/>
      <c r="F49" s="59" t="str">
        <f t="shared" si="17"/>
        <v/>
      </c>
      <c r="G49" s="124"/>
      <c r="H49" s="59" t="str">
        <f t="shared" si="14"/>
        <v/>
      </c>
      <c r="I49" s="124"/>
      <c r="J49" s="59" t="str">
        <f t="shared" si="15"/>
        <v/>
      </c>
      <c r="K49" s="124"/>
      <c r="L49" s="59" t="str">
        <f t="shared" si="16"/>
        <v/>
      </c>
    </row>
    <row r="50" spans="2:12" s="28" customFormat="1">
      <c r="B50" s="65" t="s">
        <v>152</v>
      </c>
      <c r="C50" s="124"/>
      <c r="D50" s="59" t="str">
        <f>+IF(C17=0,"",C50/(C17/365))</f>
        <v/>
      </c>
      <c r="E50" s="124"/>
      <c r="F50" s="59" t="str">
        <f>+IF(E17=0,"",E50/(E17/365))</f>
        <v/>
      </c>
      <c r="G50" s="124"/>
      <c r="H50" s="59" t="str">
        <f t="shared" si="14"/>
        <v/>
      </c>
      <c r="I50" s="124"/>
      <c r="J50" s="59" t="str">
        <f t="shared" si="15"/>
        <v/>
      </c>
      <c r="K50" s="124"/>
      <c r="L50" s="59" t="str">
        <f t="shared" si="16"/>
        <v/>
      </c>
    </row>
    <row r="51" spans="2:12" s="28" customFormat="1">
      <c r="B51" s="65" t="s">
        <v>153</v>
      </c>
      <c r="C51" s="124"/>
      <c r="D51" s="59" t="str">
        <f>+IF(C18=0,"",C51/(C18/365))</f>
        <v/>
      </c>
      <c r="E51" s="124"/>
      <c r="F51" s="59" t="str">
        <f>+IF(E18=0,"",E51/(E18/365))</f>
        <v/>
      </c>
      <c r="G51" s="124"/>
      <c r="H51" s="59" t="str">
        <f t="shared" si="14"/>
        <v/>
      </c>
      <c r="I51" s="124"/>
      <c r="J51" s="59" t="str">
        <f t="shared" si="15"/>
        <v/>
      </c>
      <c r="K51" s="124"/>
      <c r="L51" s="59" t="str">
        <f t="shared" si="16"/>
        <v/>
      </c>
    </row>
    <row r="52" spans="2:12" s="28" customFormat="1">
      <c r="B52" s="65" t="s">
        <v>154</v>
      </c>
      <c r="C52" s="124"/>
      <c r="D52" s="59" t="str">
        <f>+IF(C19=0,"",C52/(C19/365))</f>
        <v/>
      </c>
      <c r="E52" s="124"/>
      <c r="F52" s="59" t="str">
        <f>+IF(E19=0,"",E52/(E19/365))</f>
        <v/>
      </c>
      <c r="G52" s="124"/>
      <c r="H52" s="59" t="str">
        <f t="shared" si="14"/>
        <v/>
      </c>
      <c r="I52" s="124"/>
      <c r="J52" s="59" t="str">
        <f t="shared" si="15"/>
        <v/>
      </c>
      <c r="K52" s="124"/>
      <c r="L52" s="59" t="str">
        <f t="shared" si="16"/>
        <v/>
      </c>
    </row>
    <row r="53" spans="2:12" s="28" customFormat="1">
      <c r="B53" s="65" t="s">
        <v>155</v>
      </c>
      <c r="C53" s="124"/>
      <c r="D53" s="59" t="str">
        <f>+IF(C20=0,"",C53/(C20/365))</f>
        <v/>
      </c>
      <c r="E53" s="124"/>
      <c r="F53" s="59" t="str">
        <f>+IF(E20=0,"",E53/(E20/365))</f>
        <v/>
      </c>
      <c r="G53" s="124"/>
      <c r="H53" s="59" t="str">
        <f t="shared" si="14"/>
        <v/>
      </c>
      <c r="I53" s="124"/>
      <c r="J53" s="59" t="str">
        <f t="shared" si="15"/>
        <v/>
      </c>
      <c r="K53" s="124"/>
      <c r="L53" s="59" t="str">
        <f t="shared" si="16"/>
        <v/>
      </c>
    </row>
    <row r="54" spans="2:12" s="28" customFormat="1" ht="14.1">
      <c r="B54" s="67" t="s">
        <v>159</v>
      </c>
      <c r="C54" s="125">
        <f>SUM(C47:C53)</f>
        <v>0</v>
      </c>
      <c r="D54" s="68" t="str">
        <f>+IF(C21=0,"",C54/(C21/365))</f>
        <v/>
      </c>
      <c r="E54" s="125">
        <f>SUM(E47:E53)</f>
        <v>0</v>
      </c>
      <c r="F54" s="68" t="str">
        <f>+IF(E21=0,"",E54/(E21/365))</f>
        <v/>
      </c>
      <c r="G54" s="125">
        <f>SUM(G47:G53)</f>
        <v>0</v>
      </c>
      <c r="H54" s="68" t="str">
        <f t="shared" si="14"/>
        <v/>
      </c>
      <c r="I54" s="125">
        <f>SUM(I47:I53)</f>
        <v>0</v>
      </c>
      <c r="J54" s="68" t="str">
        <f t="shared" si="15"/>
        <v/>
      </c>
      <c r="K54" s="125">
        <f>SUM(K47:K53)</f>
        <v>0</v>
      </c>
      <c r="L54" s="68" t="str">
        <f t="shared" si="16"/>
        <v/>
      </c>
    </row>
    <row r="55" spans="2:12" s="28" customFormat="1" ht="14.1">
      <c r="B55" s="20"/>
      <c r="C55" s="20"/>
      <c r="D55" s="20"/>
      <c r="E55" s="20"/>
      <c r="F55" s="20"/>
      <c r="G55" s="20"/>
      <c r="H55" s="20"/>
      <c r="I55" s="20"/>
      <c r="J55" s="20"/>
      <c r="K55" s="20"/>
    </row>
    <row r="56" spans="2:12" s="28" customFormat="1" ht="14.1">
      <c r="B56" s="20"/>
      <c r="C56" s="20"/>
      <c r="D56" s="20"/>
      <c r="E56" s="20"/>
      <c r="F56" s="20"/>
      <c r="G56" s="20"/>
      <c r="H56" s="20"/>
      <c r="I56" s="20"/>
      <c r="J56" s="20"/>
      <c r="K56" s="20"/>
    </row>
    <row r="57" spans="2:12" s="28" customFormat="1" ht="14.1">
      <c r="C57" s="20"/>
      <c r="D57" s="20"/>
      <c r="E57" s="20"/>
      <c r="F57" s="20"/>
      <c r="G57" s="20"/>
      <c r="H57" s="20"/>
      <c r="I57" s="20"/>
      <c r="J57" s="20"/>
      <c r="K57" s="20"/>
    </row>
    <row r="58" spans="2:12" ht="14.1">
      <c r="B58" s="20"/>
      <c r="C58" s="20"/>
      <c r="D58" s="20"/>
      <c r="E58" s="20"/>
      <c r="F58" s="20"/>
      <c r="G58" s="20"/>
      <c r="H58" s="20"/>
      <c r="I58" s="20"/>
      <c r="J58" s="20"/>
      <c r="K58" s="20"/>
    </row>
    <row r="59" spans="2:12" ht="14.1">
      <c r="B59" s="20"/>
      <c r="C59" s="20"/>
      <c r="D59" s="20"/>
      <c r="E59" s="20"/>
      <c r="F59" s="20"/>
      <c r="G59" s="20"/>
      <c r="H59" s="20"/>
      <c r="I59" s="20"/>
      <c r="J59" s="20"/>
      <c r="K59" s="20"/>
    </row>
    <row r="60" spans="2:12" ht="14.1">
      <c r="B60" s="20"/>
      <c r="C60" s="20"/>
      <c r="D60" s="20"/>
      <c r="E60" s="20"/>
      <c r="F60" s="20"/>
      <c r="G60" s="20"/>
      <c r="H60" s="20"/>
      <c r="I60" s="20"/>
      <c r="J60" s="20"/>
      <c r="K60" s="20"/>
    </row>
    <row r="61" spans="2:12" ht="14.1">
      <c r="B61" s="20"/>
      <c r="C61" s="20"/>
      <c r="D61" s="20"/>
      <c r="E61" s="20"/>
      <c r="F61" s="20"/>
      <c r="G61" s="20"/>
      <c r="H61" s="20"/>
      <c r="I61" s="20"/>
      <c r="J61" s="20"/>
      <c r="K61" s="20"/>
    </row>
    <row r="62" spans="2:12" ht="14.1">
      <c r="B62" s="20"/>
      <c r="C62" s="20"/>
      <c r="D62" s="20"/>
      <c r="E62" s="20"/>
      <c r="F62" s="20"/>
      <c r="G62" s="20"/>
      <c r="H62" s="20"/>
      <c r="I62" s="20"/>
      <c r="J62" s="20"/>
      <c r="K62" s="20"/>
    </row>
    <row r="63" spans="2:12" ht="14.1">
      <c r="B63" s="20"/>
      <c r="C63" s="20"/>
      <c r="D63" s="20"/>
      <c r="E63" s="20"/>
      <c r="F63" s="20"/>
      <c r="G63" s="20"/>
      <c r="H63" s="20"/>
      <c r="I63" s="20"/>
      <c r="J63" s="20"/>
      <c r="K63" s="20"/>
    </row>
    <row r="64" spans="2:12" ht="14.1">
      <c r="B64" s="20"/>
      <c r="C64" s="20"/>
      <c r="D64" s="20"/>
      <c r="E64" s="20"/>
      <c r="F64" s="20"/>
      <c r="G64" s="20"/>
      <c r="H64" s="20"/>
      <c r="I64" s="20"/>
      <c r="J64" s="20"/>
      <c r="K64" s="20"/>
    </row>
  </sheetData>
  <mergeCells count="66">
    <mergeCell ref="C45:D45"/>
    <mergeCell ref="E45:F45"/>
    <mergeCell ref="G45:H45"/>
    <mergeCell ref="I45:J45"/>
    <mergeCell ref="K45:L45"/>
    <mergeCell ref="K12:L12"/>
    <mergeCell ref="C34:D34"/>
    <mergeCell ref="E34:F34"/>
    <mergeCell ref="G34:H34"/>
    <mergeCell ref="I34:J34"/>
    <mergeCell ref="C23:D23"/>
    <mergeCell ref="E23:F23"/>
    <mergeCell ref="G23:H23"/>
    <mergeCell ref="I23:J23"/>
    <mergeCell ref="B1:I1"/>
    <mergeCell ref="C12:D12"/>
    <mergeCell ref="E12:F12"/>
    <mergeCell ref="G12:H12"/>
    <mergeCell ref="I12:J12"/>
    <mergeCell ref="C37:D37"/>
    <mergeCell ref="C38:D38"/>
    <mergeCell ref="K23:L23"/>
    <mergeCell ref="K34:L34"/>
    <mergeCell ref="G37:H37"/>
    <mergeCell ref="G38:H38"/>
    <mergeCell ref="K35:L35"/>
    <mergeCell ref="K36:L36"/>
    <mergeCell ref="K37:L37"/>
    <mergeCell ref="K38:L38"/>
    <mergeCell ref="C43:D43"/>
    <mergeCell ref="E35:F35"/>
    <mergeCell ref="E36:F36"/>
    <mergeCell ref="E37:F37"/>
    <mergeCell ref="E38:F38"/>
    <mergeCell ref="E39:F39"/>
    <mergeCell ref="E40:F40"/>
    <mergeCell ref="E41:F41"/>
    <mergeCell ref="E42:F42"/>
    <mergeCell ref="E43:F43"/>
    <mergeCell ref="C39:D39"/>
    <mergeCell ref="C40:D40"/>
    <mergeCell ref="C41:D41"/>
    <mergeCell ref="C42:D42"/>
    <mergeCell ref="C35:D35"/>
    <mergeCell ref="C36:D36"/>
    <mergeCell ref="G43:H43"/>
    <mergeCell ref="I35:J35"/>
    <mergeCell ref="I36:J36"/>
    <mergeCell ref="I37:J37"/>
    <mergeCell ref="I38:J38"/>
    <mergeCell ref="I39:J39"/>
    <mergeCell ref="I40:J40"/>
    <mergeCell ref="I41:J41"/>
    <mergeCell ref="I42:J42"/>
    <mergeCell ref="I43:J43"/>
    <mergeCell ref="G39:H39"/>
    <mergeCell ref="G40:H40"/>
    <mergeCell ref="G41:H41"/>
    <mergeCell ref="G42:H42"/>
    <mergeCell ref="G35:H35"/>
    <mergeCell ref="G36:H36"/>
    <mergeCell ref="K43:L43"/>
    <mergeCell ref="K39:L39"/>
    <mergeCell ref="K40:L40"/>
    <mergeCell ref="K41:L41"/>
    <mergeCell ref="K42:L42"/>
  </mergeCells>
  <phoneticPr fontId="0" type="noConversion"/>
  <pageMargins left="0.25" right="0.25" top="0.88" bottom="0.5" header="0.5" footer="0.5"/>
  <pageSetup orientation="landscape" r:id="rId1"/>
  <headerFooter alignWithMargins="0"/>
  <rowBreaks count="1" manualBreakCount="1">
    <brk id="33"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5"/>
  <sheetViews>
    <sheetView topLeftCell="A5" workbookViewId="0">
      <selection activeCell="E9" sqref="E9"/>
    </sheetView>
  </sheetViews>
  <sheetFormatPr defaultRowHeight="12.6"/>
  <cols>
    <col min="1" max="1" width="2.85546875" customWidth="1"/>
    <col min="2" max="2" width="11.28515625" customWidth="1"/>
    <col min="3" max="3" width="21.28515625" customWidth="1"/>
    <col min="4" max="4" width="12.5703125" customWidth="1"/>
    <col min="5" max="5" width="11" customWidth="1"/>
  </cols>
  <sheetData>
    <row r="1" spans="2:12" ht="20.100000000000001">
      <c r="B1" s="174" t="s">
        <v>164</v>
      </c>
      <c r="C1" s="174"/>
      <c r="D1" s="174"/>
      <c r="E1" s="174"/>
      <c r="F1" s="174"/>
      <c r="G1" s="174"/>
      <c r="H1" s="174"/>
      <c r="I1" s="174"/>
      <c r="J1" s="174"/>
      <c r="K1" s="174"/>
      <c r="L1" s="174"/>
    </row>
    <row r="2" spans="2:12" ht="11.25" customHeight="1">
      <c r="B2" s="3"/>
      <c r="C2" s="3"/>
      <c r="D2" s="3"/>
      <c r="E2" s="3"/>
      <c r="F2" s="3"/>
      <c r="G2" s="3"/>
      <c r="H2" s="3"/>
      <c r="I2" s="3"/>
      <c r="J2" s="3"/>
      <c r="K2" s="3"/>
      <c r="L2" s="3"/>
    </row>
    <row r="3" spans="2:12" ht="27" customHeight="1">
      <c r="B3" s="30" t="s">
        <v>74</v>
      </c>
      <c r="C3" s="193" t="s">
        <v>165</v>
      </c>
      <c r="D3" s="171"/>
      <c r="E3" s="171"/>
      <c r="F3" s="171"/>
      <c r="G3" s="171"/>
      <c r="H3" s="171"/>
      <c r="I3" s="171"/>
      <c r="J3" s="171"/>
      <c r="K3" s="171"/>
      <c r="L3" s="171"/>
    </row>
    <row r="4" spans="2:12" ht="40.5" customHeight="1">
      <c r="B4" s="30" t="s">
        <v>39</v>
      </c>
      <c r="C4" s="193" t="s">
        <v>166</v>
      </c>
      <c r="D4" s="171"/>
      <c r="E4" s="171"/>
      <c r="F4" s="171"/>
      <c r="G4" s="171"/>
      <c r="H4" s="171"/>
      <c r="I4" s="171"/>
      <c r="J4" s="171"/>
      <c r="K4" s="171"/>
      <c r="L4" s="171"/>
    </row>
    <row r="5" spans="2:12" ht="12.95" thickBot="1"/>
    <row r="6" spans="2:12" s="1" customFormat="1" ht="13.5" thickBot="1">
      <c r="B6" s="10" t="s">
        <v>77</v>
      </c>
      <c r="C6" s="12" t="s">
        <v>167</v>
      </c>
      <c r="D6" s="24" t="s">
        <v>168</v>
      </c>
      <c r="E6" s="148" t="s">
        <v>169</v>
      </c>
      <c r="F6" s="13" t="s">
        <v>149</v>
      </c>
      <c r="G6" s="13" t="s">
        <v>170</v>
      </c>
      <c r="H6" s="11" t="s">
        <v>171</v>
      </c>
      <c r="I6" s="11" t="s">
        <v>172</v>
      </c>
      <c r="J6" s="11" t="s">
        <v>46</v>
      </c>
      <c r="K6" s="11" t="s">
        <v>46</v>
      </c>
      <c r="L6" s="12" t="s">
        <v>46</v>
      </c>
    </row>
    <row r="7" spans="2:12" s="7" customFormat="1">
      <c r="B7" s="189" t="s">
        <v>173</v>
      </c>
      <c r="C7" s="190"/>
      <c r="D7" s="31"/>
      <c r="E7" s="149"/>
      <c r="F7" s="32"/>
      <c r="G7" s="32"/>
      <c r="H7" s="33"/>
      <c r="I7" s="33"/>
      <c r="J7" s="33"/>
      <c r="K7" s="33"/>
      <c r="L7" s="34"/>
    </row>
    <row r="8" spans="2:12" s="7" customFormat="1" ht="12.95" thickBot="1">
      <c r="B8" s="191" t="s">
        <v>174</v>
      </c>
      <c r="C8" s="192"/>
      <c r="D8" s="135"/>
      <c r="E8" s="150"/>
      <c r="F8" s="136"/>
      <c r="G8" s="136"/>
      <c r="H8" s="137"/>
      <c r="I8" s="137"/>
      <c r="J8" s="137"/>
      <c r="K8" s="137"/>
      <c r="L8" s="138"/>
    </row>
    <row r="9" spans="2:12">
      <c r="B9" s="155">
        <v>99211</v>
      </c>
      <c r="C9" s="8" t="s">
        <v>175</v>
      </c>
      <c r="D9" s="35"/>
      <c r="E9" s="151" t="str">
        <f>+'RVU Report'!G7</f>
        <v/>
      </c>
      <c r="F9" s="36"/>
      <c r="G9" s="36"/>
      <c r="H9" s="37"/>
      <c r="I9" s="37"/>
      <c r="J9" s="37"/>
      <c r="K9" s="37"/>
      <c r="L9" s="38"/>
    </row>
    <row r="10" spans="2:12">
      <c r="B10" s="155">
        <v>99212</v>
      </c>
      <c r="C10" s="8" t="s">
        <v>176</v>
      </c>
      <c r="D10" s="35"/>
      <c r="E10" s="151" t="str">
        <f>+'RVU Report'!G8</f>
        <v/>
      </c>
      <c r="F10" s="36"/>
      <c r="G10" s="36"/>
      <c r="H10" s="37"/>
      <c r="I10" s="37"/>
      <c r="J10" s="37"/>
      <c r="K10" s="37"/>
      <c r="L10" s="38"/>
    </row>
    <row r="11" spans="2:12">
      <c r="B11" s="155">
        <v>99213</v>
      </c>
      <c r="C11" s="8" t="s">
        <v>177</v>
      </c>
      <c r="D11" s="35"/>
      <c r="E11" s="151" t="str">
        <f>+'RVU Report'!G9</f>
        <v/>
      </c>
      <c r="F11" s="36"/>
      <c r="G11" s="36"/>
      <c r="H11" s="37"/>
      <c r="I11" s="37"/>
      <c r="J11" s="37"/>
      <c r="K11" s="37"/>
      <c r="L11" s="38"/>
    </row>
    <row r="12" spans="2:12">
      <c r="B12" s="155">
        <v>99214</v>
      </c>
      <c r="C12" s="8" t="s">
        <v>178</v>
      </c>
      <c r="D12" s="35"/>
      <c r="E12" s="151" t="str">
        <f>+'RVU Report'!G10</f>
        <v/>
      </c>
      <c r="F12" s="36"/>
      <c r="G12" s="36"/>
      <c r="H12" s="37"/>
      <c r="I12" s="37"/>
      <c r="J12" s="37"/>
      <c r="K12" s="37"/>
      <c r="L12" s="38"/>
    </row>
    <row r="13" spans="2:12">
      <c r="B13" s="155">
        <v>99215</v>
      </c>
      <c r="C13" s="8" t="s">
        <v>179</v>
      </c>
      <c r="D13" s="35"/>
      <c r="E13" s="151" t="str">
        <f>+'RVU Report'!G11</f>
        <v/>
      </c>
      <c r="F13" s="36"/>
      <c r="G13" s="36"/>
      <c r="H13" s="37"/>
      <c r="I13" s="37"/>
      <c r="J13" s="37"/>
      <c r="K13" s="37"/>
      <c r="L13" s="38"/>
    </row>
    <row r="14" spans="2:12">
      <c r="B14" s="155">
        <v>99202</v>
      </c>
      <c r="C14" s="8" t="s">
        <v>180</v>
      </c>
      <c r="D14" s="35"/>
      <c r="E14" s="151" t="str">
        <f>+'RVU Report'!G12</f>
        <v/>
      </c>
      <c r="F14" s="36"/>
      <c r="G14" s="36"/>
      <c r="H14" s="37"/>
      <c r="I14" s="37"/>
      <c r="J14" s="37"/>
      <c r="K14" s="37"/>
      <c r="L14" s="38"/>
    </row>
    <row r="15" spans="2:12">
      <c r="B15" s="155">
        <v>99203</v>
      </c>
      <c r="C15" s="8" t="s">
        <v>181</v>
      </c>
      <c r="D15" s="35"/>
      <c r="E15" s="151" t="str">
        <f>+'RVU Report'!G13</f>
        <v/>
      </c>
      <c r="F15" s="36"/>
      <c r="G15" s="36"/>
      <c r="H15" s="37"/>
      <c r="I15" s="37"/>
      <c r="J15" s="37"/>
      <c r="K15" s="37"/>
      <c r="L15" s="38"/>
    </row>
    <row r="16" spans="2:12">
      <c r="B16" s="155">
        <v>99204</v>
      </c>
      <c r="C16" s="8" t="s">
        <v>182</v>
      </c>
      <c r="D16" s="35"/>
      <c r="E16" s="151" t="str">
        <f>+'RVU Report'!G14</f>
        <v/>
      </c>
      <c r="F16" s="36"/>
      <c r="G16" s="36"/>
      <c r="H16" s="37"/>
      <c r="I16" s="37"/>
      <c r="J16" s="37"/>
      <c r="K16" s="37"/>
      <c r="L16" s="38"/>
    </row>
    <row r="17" spans="2:12">
      <c r="B17" s="155">
        <v>99205</v>
      </c>
      <c r="C17" s="8" t="s">
        <v>183</v>
      </c>
      <c r="D17" s="35"/>
      <c r="E17" s="151" t="str">
        <f>+'RVU Report'!G15</f>
        <v/>
      </c>
      <c r="F17" s="36"/>
      <c r="G17" s="36"/>
      <c r="H17" s="37"/>
      <c r="I17" s="37"/>
      <c r="J17" s="37"/>
      <c r="K17" s="37"/>
      <c r="L17" s="38"/>
    </row>
    <row r="18" spans="2:12">
      <c r="B18" s="155">
        <v>99385</v>
      </c>
      <c r="C18" s="168" t="s">
        <v>184</v>
      </c>
      <c r="D18" s="35"/>
      <c r="E18" s="151" t="str">
        <f>+'RVU Report'!G16</f>
        <v/>
      </c>
      <c r="F18" s="36"/>
      <c r="G18" s="36"/>
      <c r="H18" s="37"/>
      <c r="I18" s="37"/>
      <c r="J18" s="37"/>
      <c r="K18" s="37"/>
      <c r="L18" s="38"/>
    </row>
    <row r="19" spans="2:12">
      <c r="B19" s="155">
        <v>99386</v>
      </c>
      <c r="C19" s="168" t="s">
        <v>185</v>
      </c>
      <c r="D19" s="35"/>
      <c r="E19" s="151" t="str">
        <f>+'RVU Report'!G17</f>
        <v/>
      </c>
      <c r="F19" s="36"/>
      <c r="G19" s="36"/>
      <c r="H19" s="37"/>
      <c r="I19" s="37"/>
      <c r="J19" s="37"/>
      <c r="K19" s="37"/>
      <c r="L19" s="38"/>
    </row>
    <row r="20" spans="2:12">
      <c r="B20" s="155">
        <v>99387</v>
      </c>
      <c r="C20" s="168" t="s">
        <v>186</v>
      </c>
      <c r="D20" s="35"/>
      <c r="E20" s="151" t="str">
        <f>+'RVU Report'!G18</f>
        <v/>
      </c>
      <c r="F20" s="36"/>
      <c r="G20" s="36"/>
      <c r="H20" s="37"/>
      <c r="I20" s="37"/>
      <c r="J20" s="37"/>
      <c r="K20" s="37"/>
      <c r="L20" s="38"/>
    </row>
    <row r="21" spans="2:12">
      <c r="B21" s="155">
        <v>99395</v>
      </c>
      <c r="C21" s="168" t="s">
        <v>187</v>
      </c>
      <c r="D21" s="35"/>
      <c r="E21" s="151" t="str">
        <f>+'RVU Report'!G19</f>
        <v/>
      </c>
      <c r="F21" s="36"/>
      <c r="G21" s="36"/>
      <c r="H21" s="37"/>
      <c r="I21" s="37"/>
      <c r="J21" s="37"/>
      <c r="K21" s="37"/>
      <c r="L21" s="38"/>
    </row>
    <row r="22" spans="2:12">
      <c r="B22" s="155">
        <v>99396</v>
      </c>
      <c r="C22" s="168" t="s">
        <v>188</v>
      </c>
      <c r="D22" s="35"/>
      <c r="E22" s="151" t="str">
        <f>+'RVU Report'!G20</f>
        <v/>
      </c>
      <c r="F22" s="36"/>
      <c r="G22" s="36"/>
      <c r="H22" s="37"/>
      <c r="I22" s="37"/>
      <c r="J22" s="37"/>
      <c r="K22" s="37"/>
      <c r="L22" s="38"/>
    </row>
    <row r="23" spans="2:12">
      <c r="B23" s="155">
        <v>99397</v>
      </c>
      <c r="C23" s="168" t="s">
        <v>189</v>
      </c>
      <c r="D23" s="35"/>
      <c r="E23" s="151" t="str">
        <f>+'RVU Report'!G21</f>
        <v/>
      </c>
      <c r="F23" s="36"/>
      <c r="G23" s="36"/>
      <c r="H23" s="37"/>
      <c r="I23" s="37"/>
      <c r="J23" s="37"/>
      <c r="K23" s="37"/>
      <c r="L23" s="38"/>
    </row>
    <row r="24" spans="2:12">
      <c r="B24" s="155">
        <v>99221</v>
      </c>
      <c r="C24" s="8" t="s">
        <v>190</v>
      </c>
      <c r="D24" s="35"/>
      <c r="E24" s="151" t="str">
        <f>+'RVU Report'!G22</f>
        <v/>
      </c>
      <c r="F24" s="36"/>
      <c r="G24" s="36"/>
      <c r="H24" s="37"/>
      <c r="I24" s="37"/>
      <c r="J24" s="37"/>
      <c r="K24" s="37"/>
      <c r="L24" s="38"/>
    </row>
    <row r="25" spans="2:12">
      <c r="B25" s="155">
        <v>99222</v>
      </c>
      <c r="C25" s="8" t="s">
        <v>191</v>
      </c>
      <c r="D25" s="35"/>
      <c r="E25" s="151" t="str">
        <f>+'RVU Report'!G23</f>
        <v/>
      </c>
      <c r="F25" s="36"/>
      <c r="G25" s="36"/>
      <c r="H25" s="37"/>
      <c r="I25" s="37"/>
      <c r="J25" s="37"/>
      <c r="K25" s="37"/>
      <c r="L25" s="38"/>
    </row>
    <row r="26" spans="2:12">
      <c r="B26" s="155">
        <v>99223</v>
      </c>
      <c r="C26" s="8" t="s">
        <v>192</v>
      </c>
      <c r="D26" s="35"/>
      <c r="E26" s="151" t="str">
        <f>+'RVU Report'!G24</f>
        <v/>
      </c>
      <c r="F26" s="36"/>
      <c r="G26" s="36"/>
      <c r="H26" s="37"/>
      <c r="I26" s="37"/>
      <c r="J26" s="37"/>
      <c r="K26" s="37"/>
      <c r="L26" s="38"/>
    </row>
    <row r="27" spans="2:12">
      <c r="B27" s="155">
        <v>99231</v>
      </c>
      <c r="C27" s="8" t="s">
        <v>193</v>
      </c>
      <c r="D27" s="35"/>
      <c r="E27" s="151" t="str">
        <f>+'RVU Report'!G25</f>
        <v/>
      </c>
      <c r="F27" s="36"/>
      <c r="G27" s="36"/>
      <c r="H27" s="37"/>
      <c r="I27" s="37"/>
      <c r="J27" s="37"/>
      <c r="K27" s="37"/>
      <c r="L27" s="38"/>
    </row>
    <row r="28" spans="2:12">
      <c r="B28" s="155">
        <v>99232</v>
      </c>
      <c r="C28" s="8" t="s">
        <v>194</v>
      </c>
      <c r="D28" s="35"/>
      <c r="E28" s="151" t="str">
        <f>+'RVU Report'!G26</f>
        <v/>
      </c>
      <c r="F28" s="36"/>
      <c r="G28" s="36"/>
      <c r="H28" s="37"/>
      <c r="I28" s="37"/>
      <c r="J28" s="37"/>
      <c r="K28" s="37"/>
      <c r="L28" s="38"/>
    </row>
    <row r="29" spans="2:12">
      <c r="B29" s="155">
        <v>99233</v>
      </c>
      <c r="C29" s="8" t="s">
        <v>195</v>
      </c>
      <c r="D29" s="35"/>
      <c r="E29" s="151" t="str">
        <f>+'RVU Report'!G27</f>
        <v/>
      </c>
      <c r="F29" s="36"/>
      <c r="G29" s="36"/>
      <c r="H29" s="37"/>
      <c r="I29" s="37"/>
      <c r="J29" s="37"/>
      <c r="K29" s="37"/>
      <c r="L29" s="38"/>
    </row>
    <row r="30" spans="2:12">
      <c r="B30" s="156"/>
      <c r="C30" s="69"/>
      <c r="D30" s="70"/>
      <c r="E30" s="152"/>
      <c r="F30" s="71"/>
      <c r="G30" s="71"/>
      <c r="H30" s="72"/>
      <c r="I30" s="72"/>
      <c r="J30" s="72"/>
      <c r="K30" s="72"/>
      <c r="L30" s="73"/>
    </row>
    <row r="31" spans="2:12">
      <c r="B31" s="156"/>
      <c r="C31" s="69"/>
      <c r="D31" s="70"/>
      <c r="E31" s="152"/>
      <c r="F31" s="71"/>
      <c r="G31" s="71"/>
      <c r="H31" s="72"/>
      <c r="I31" s="72"/>
      <c r="J31" s="72"/>
      <c r="K31" s="72"/>
      <c r="L31" s="73"/>
    </row>
    <row r="32" spans="2:12">
      <c r="B32" s="156"/>
      <c r="C32" s="69"/>
      <c r="D32" s="70"/>
      <c r="E32" s="152"/>
      <c r="F32" s="71"/>
      <c r="G32" s="71"/>
      <c r="H32" s="72"/>
      <c r="I32" s="72"/>
      <c r="J32" s="72"/>
      <c r="K32" s="72"/>
      <c r="L32" s="73"/>
    </row>
    <row r="33" spans="2:12">
      <c r="B33" s="156"/>
      <c r="C33" s="69"/>
      <c r="D33" s="70"/>
      <c r="E33" s="152"/>
      <c r="F33" s="71"/>
      <c r="G33" s="71"/>
      <c r="H33" s="72"/>
      <c r="I33" s="72"/>
      <c r="J33" s="72"/>
      <c r="K33" s="72"/>
      <c r="L33" s="73"/>
    </row>
    <row r="34" spans="2:12">
      <c r="B34" s="156"/>
      <c r="C34" s="69"/>
      <c r="D34" s="70"/>
      <c r="E34" s="152"/>
      <c r="F34" s="71"/>
      <c r="G34" s="71"/>
      <c r="H34" s="72"/>
      <c r="I34" s="72"/>
      <c r="J34" s="72"/>
      <c r="K34" s="72"/>
      <c r="L34" s="73"/>
    </row>
    <row r="35" spans="2:12" ht="12.95" thickBot="1">
      <c r="B35" s="157"/>
      <c r="C35" s="9"/>
      <c r="D35" s="39"/>
      <c r="E35" s="153"/>
      <c r="F35" s="40"/>
      <c r="G35" s="40"/>
      <c r="H35" s="41"/>
      <c r="I35" s="41"/>
      <c r="J35" s="41"/>
      <c r="K35" s="41"/>
      <c r="L35" s="42"/>
    </row>
  </sheetData>
  <mergeCells count="5">
    <mergeCell ref="B1:L1"/>
    <mergeCell ref="B7:C7"/>
    <mergeCell ref="B8:C8"/>
    <mergeCell ref="C3:L3"/>
    <mergeCell ref="C4:L4"/>
  </mergeCells>
  <phoneticPr fontId="0" type="noConversion"/>
  <pageMargins left="0.59" right="0.56000000000000005" top="0.54" bottom="0.48" header="0.5" footer="0.5"/>
  <pageSetup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44"/>
  <sheetViews>
    <sheetView topLeftCell="A30" zoomScaleNormal="100" workbookViewId="0">
      <selection activeCell="K46" sqref="K46"/>
    </sheetView>
  </sheetViews>
  <sheetFormatPr defaultRowHeight="12.6"/>
  <cols>
    <col min="1" max="1" width="3.28515625" customWidth="1"/>
    <col min="2" max="2" width="9.85546875" customWidth="1"/>
    <col min="3" max="3" width="34.28515625" customWidth="1"/>
    <col min="4" max="6" width="12.85546875" style="22" customWidth="1"/>
  </cols>
  <sheetData>
    <row r="1" spans="2:7" ht="20.100000000000001">
      <c r="C1" s="130" t="s">
        <v>196</v>
      </c>
    </row>
    <row r="3" spans="2:7" ht="12.95">
      <c r="B3" s="21" t="s">
        <v>74</v>
      </c>
      <c r="C3" t="s">
        <v>197</v>
      </c>
    </row>
    <row r="4" spans="2:7" ht="12.95">
      <c r="B4" s="21" t="s">
        <v>39</v>
      </c>
    </row>
    <row r="5" spans="2:7" ht="24.75" customHeight="1">
      <c r="B5" s="30" t="s">
        <v>198</v>
      </c>
      <c r="C5" s="171" t="s">
        <v>199</v>
      </c>
      <c r="D5" s="171"/>
      <c r="E5" s="171"/>
      <c r="F5" s="171"/>
      <c r="G5" s="195"/>
    </row>
    <row r="6" spans="2:7" ht="63.75" customHeight="1">
      <c r="B6" s="30" t="s">
        <v>200</v>
      </c>
      <c r="C6" s="171" t="s">
        <v>201</v>
      </c>
      <c r="D6" s="171"/>
      <c r="E6" s="171"/>
      <c r="F6" s="171"/>
      <c r="G6" s="195"/>
    </row>
    <row r="7" spans="2:7" ht="24.75" customHeight="1">
      <c r="B7" s="30" t="s">
        <v>202</v>
      </c>
      <c r="C7" s="171" t="s">
        <v>203</v>
      </c>
      <c r="D7" s="171"/>
      <c r="E7" s="171"/>
      <c r="F7" s="171"/>
      <c r="G7" s="195"/>
    </row>
    <row r="8" spans="2:7" ht="37.5" customHeight="1">
      <c r="B8" s="30" t="s">
        <v>204</v>
      </c>
      <c r="C8" s="171" t="s">
        <v>205</v>
      </c>
      <c r="D8" s="171"/>
      <c r="E8" s="171"/>
      <c r="F8" s="171"/>
      <c r="G8" s="195"/>
    </row>
    <row r="9" spans="2:7" ht="27" customHeight="1">
      <c r="B9" s="30" t="s">
        <v>206</v>
      </c>
      <c r="C9" s="171" t="s">
        <v>207</v>
      </c>
      <c r="D9" s="171"/>
      <c r="E9" s="171"/>
      <c r="F9" s="171"/>
      <c r="G9" s="195"/>
    </row>
    <row r="11" spans="2:7" ht="12.95">
      <c r="B11" s="43" t="s">
        <v>208</v>
      </c>
      <c r="C11" s="44"/>
      <c r="D11" s="45" t="s">
        <v>209</v>
      </c>
      <c r="E11" s="45" t="s">
        <v>210</v>
      </c>
      <c r="F11" s="45" t="s">
        <v>211</v>
      </c>
      <c r="G11" s="46"/>
    </row>
    <row r="12" spans="2:7">
      <c r="B12" s="47"/>
      <c r="C12" t="s">
        <v>212</v>
      </c>
      <c r="D12" s="90"/>
      <c r="E12" s="90"/>
      <c r="F12" s="90"/>
      <c r="G12" s="126"/>
    </row>
    <row r="13" spans="2:7">
      <c r="B13" s="47"/>
      <c r="C13" t="s">
        <v>213</v>
      </c>
      <c r="D13" s="37"/>
      <c r="E13" s="37"/>
      <c r="F13" s="37"/>
      <c r="G13" s="128"/>
    </row>
    <row r="14" spans="2:7">
      <c r="B14" s="47"/>
      <c r="C14" t="s">
        <v>214</v>
      </c>
      <c r="G14" s="48"/>
    </row>
    <row r="15" spans="2:7" s="16" customFormat="1" ht="27.75" customHeight="1">
      <c r="B15" s="49"/>
      <c r="C15" s="16" t="s">
        <v>215</v>
      </c>
      <c r="D15" s="129"/>
      <c r="E15" s="129"/>
      <c r="F15" s="129"/>
      <c r="G15" s="127"/>
    </row>
    <row r="16" spans="2:7">
      <c r="B16" s="47"/>
      <c r="C16" t="s">
        <v>216</v>
      </c>
      <c r="D16" s="22">
        <f>+D12*D15</f>
        <v>0</v>
      </c>
      <c r="E16" s="22">
        <f>+E12*E15</f>
        <v>0</v>
      </c>
      <c r="F16" s="22">
        <f>+F12*F15</f>
        <v>0</v>
      </c>
      <c r="G16" s="48"/>
    </row>
    <row r="17" spans="2:7" ht="12.95">
      <c r="B17" s="51" t="s">
        <v>217</v>
      </c>
      <c r="G17" s="48"/>
    </row>
    <row r="18" spans="2:7" ht="12.95">
      <c r="B18" s="52" t="s">
        <v>218</v>
      </c>
      <c r="G18" s="48"/>
    </row>
    <row r="19" spans="2:7">
      <c r="B19" s="47" t="s">
        <v>219</v>
      </c>
      <c r="G19" s="48"/>
    </row>
    <row r="20" spans="2:7">
      <c r="B20" s="47"/>
      <c r="C20" t="s">
        <v>220</v>
      </c>
      <c r="D20" s="37"/>
      <c r="E20" s="37"/>
      <c r="F20" s="37"/>
      <c r="G20" s="48"/>
    </row>
    <row r="21" spans="2:7">
      <c r="B21" s="47"/>
      <c r="C21" t="s">
        <v>221</v>
      </c>
      <c r="D21" s="37"/>
      <c r="E21" s="37"/>
      <c r="F21" s="37"/>
      <c r="G21" s="48"/>
    </row>
    <row r="22" spans="2:7">
      <c r="B22" s="47"/>
      <c r="C22" t="s">
        <v>222</v>
      </c>
      <c r="D22" s="37"/>
      <c r="E22" s="37"/>
      <c r="F22" s="37"/>
      <c r="G22" s="48"/>
    </row>
    <row r="23" spans="2:7">
      <c r="B23" s="47"/>
      <c r="C23" t="s">
        <v>223</v>
      </c>
      <c r="D23" s="22">
        <f>+D20+D21+D22</f>
        <v>0</v>
      </c>
      <c r="E23" s="22">
        <f>+E20+E21+E22</f>
        <v>0</v>
      </c>
      <c r="F23" s="22">
        <f>+F20+F21+F22</f>
        <v>0</v>
      </c>
      <c r="G23" s="48"/>
    </row>
    <row r="24" spans="2:7">
      <c r="B24" s="47" t="s">
        <v>224</v>
      </c>
      <c r="G24" s="48"/>
    </row>
    <row r="25" spans="2:7">
      <c r="B25" s="47"/>
      <c r="C25" t="s">
        <v>225</v>
      </c>
      <c r="D25" s="37"/>
      <c r="E25" s="37"/>
      <c r="F25" s="37"/>
      <c r="G25" s="48"/>
    </row>
    <row r="26" spans="2:7">
      <c r="B26" s="47"/>
      <c r="C26" t="s">
        <v>226</v>
      </c>
      <c r="D26" s="37"/>
      <c r="E26" s="37"/>
      <c r="F26" s="37"/>
      <c r="G26" s="48"/>
    </row>
    <row r="27" spans="2:7">
      <c r="B27" s="47"/>
      <c r="C27" t="s">
        <v>227</v>
      </c>
      <c r="D27" s="22">
        <f>+D25+D26</f>
        <v>0</v>
      </c>
      <c r="E27" s="22">
        <f>+E25+E26</f>
        <v>0</v>
      </c>
      <c r="F27" s="22">
        <f>+F25+F26</f>
        <v>0</v>
      </c>
      <c r="G27" s="48"/>
    </row>
    <row r="28" spans="2:7">
      <c r="B28" s="199" t="s">
        <v>228</v>
      </c>
      <c r="C28" s="195"/>
      <c r="G28" s="48"/>
    </row>
    <row r="29" spans="2:7">
      <c r="B29" s="47"/>
      <c r="C29" t="s">
        <v>229</v>
      </c>
      <c r="D29" s="37"/>
      <c r="E29" s="37"/>
      <c r="F29" s="37"/>
      <c r="G29" s="48"/>
    </row>
    <row r="30" spans="2:7" s="16" customFormat="1" ht="27" customHeight="1">
      <c r="B30" s="49"/>
      <c r="C30" s="16" t="s">
        <v>230</v>
      </c>
      <c r="D30" s="129"/>
      <c r="E30" s="129"/>
      <c r="F30" s="129"/>
      <c r="G30" s="50"/>
    </row>
    <row r="31" spans="2:7" s="16" customFormat="1" ht="14.25" customHeight="1">
      <c r="B31" s="49"/>
      <c r="C31" s="16" t="s">
        <v>231</v>
      </c>
      <c r="D31" s="129"/>
      <c r="E31" s="129"/>
      <c r="F31" s="129"/>
      <c r="G31" s="50"/>
    </row>
    <row r="32" spans="2:7" s="16" customFormat="1" ht="26.25" customHeight="1">
      <c r="B32" s="49"/>
      <c r="C32" s="16" t="s">
        <v>232</v>
      </c>
      <c r="D32" s="129"/>
      <c r="E32" s="129"/>
      <c r="F32" s="129"/>
      <c r="G32" s="50"/>
    </row>
    <row r="33" spans="2:7">
      <c r="B33" s="47"/>
      <c r="C33" t="s">
        <v>233</v>
      </c>
      <c r="D33" s="22">
        <f>+D29+D30+D31+D32</f>
        <v>0</v>
      </c>
      <c r="E33" s="22">
        <f>+E29+E30+E31+E32</f>
        <v>0</v>
      </c>
      <c r="F33" s="22">
        <f>+F29+F30+F31+F32</f>
        <v>0</v>
      </c>
      <c r="G33" s="48"/>
    </row>
    <row r="34" spans="2:7">
      <c r="B34" s="47"/>
      <c r="C34" t="s">
        <v>234</v>
      </c>
      <c r="D34" s="22">
        <f>+D33+D23+D27</f>
        <v>0</v>
      </c>
      <c r="E34" s="22">
        <f>+E33+E23+E27</f>
        <v>0</v>
      </c>
      <c r="F34" s="22">
        <f>+F33+F23+F27</f>
        <v>0</v>
      </c>
      <c r="G34" s="48"/>
    </row>
    <row r="35" spans="2:7">
      <c r="B35" s="47"/>
      <c r="G35" s="48"/>
    </row>
    <row r="36" spans="2:7" ht="12.95">
      <c r="B36" s="52" t="s">
        <v>235</v>
      </c>
      <c r="D36" s="54" t="s">
        <v>209</v>
      </c>
      <c r="E36" s="54" t="s">
        <v>210</v>
      </c>
      <c r="F36" s="54" t="s">
        <v>211</v>
      </c>
      <c r="G36" s="48"/>
    </row>
    <row r="37" spans="2:7">
      <c r="B37" s="47"/>
      <c r="C37" t="s">
        <v>236</v>
      </c>
      <c r="D37" s="37"/>
      <c r="E37" s="37"/>
      <c r="F37" s="37"/>
      <c r="G37" s="48"/>
    </row>
    <row r="38" spans="2:7" s="16" customFormat="1" ht="27" customHeight="1">
      <c r="B38" s="49"/>
      <c r="C38" s="16" t="s">
        <v>237</v>
      </c>
      <c r="D38" s="129"/>
      <c r="E38" s="129"/>
      <c r="F38" s="129"/>
      <c r="G38" s="50"/>
    </row>
    <row r="39" spans="2:7">
      <c r="B39" s="47"/>
      <c r="C39" t="s">
        <v>238</v>
      </c>
      <c r="D39" s="37"/>
      <c r="E39" s="37"/>
      <c r="F39" s="37"/>
      <c r="G39" s="48"/>
    </row>
    <row r="40" spans="2:7">
      <c r="B40" s="47"/>
      <c r="C40" t="s">
        <v>239</v>
      </c>
      <c r="D40" s="22">
        <f>+D37+D38+D39</f>
        <v>0</v>
      </c>
      <c r="E40" s="22">
        <f>+E37+E38+E39</f>
        <v>0</v>
      </c>
      <c r="F40" s="22">
        <f>+F37+F38+F39</f>
        <v>0</v>
      </c>
      <c r="G40" s="48"/>
    </row>
    <row r="41" spans="2:7">
      <c r="B41" s="47"/>
      <c r="G41" s="48"/>
    </row>
    <row r="42" spans="2:7">
      <c r="B42" s="47"/>
      <c r="C42" t="s">
        <v>240</v>
      </c>
      <c r="D42" s="22">
        <f>+D40+D34</f>
        <v>0</v>
      </c>
      <c r="E42" s="22">
        <f>+E40+E34</f>
        <v>0</v>
      </c>
      <c r="F42" s="22">
        <f>+F40+F34</f>
        <v>0</v>
      </c>
      <c r="G42" s="48"/>
    </row>
    <row r="43" spans="2:7">
      <c r="B43" s="47"/>
      <c r="G43" s="48"/>
    </row>
    <row r="44" spans="2:7">
      <c r="B44" s="53"/>
      <c r="C44" s="74" t="s">
        <v>241</v>
      </c>
      <c r="D44" s="75">
        <f>+D16-D42</f>
        <v>0</v>
      </c>
      <c r="E44" s="75">
        <f>+E16-E42</f>
        <v>0</v>
      </c>
      <c r="F44" s="75">
        <f>+F16-F42</f>
        <v>0</v>
      </c>
      <c r="G44" s="14"/>
    </row>
  </sheetData>
  <mergeCells count="6">
    <mergeCell ref="B28:C28"/>
    <mergeCell ref="C5:G5"/>
    <mergeCell ref="C6:G6"/>
    <mergeCell ref="C7:G7"/>
    <mergeCell ref="C8:G8"/>
    <mergeCell ref="C9:G9"/>
  </mergeCells>
  <phoneticPr fontId="0" type="noConversion"/>
  <pageMargins left="0.51" right="0.6" top="0.5" bottom="0.4" header="0.48" footer="0.43"/>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B19" sqref="B19"/>
    </sheetView>
  </sheetViews>
  <sheetFormatPr defaultRowHeight="12.6"/>
  <cols>
    <col min="1" max="1" width="3.5703125" customWidth="1"/>
    <col min="2" max="2" width="68.85546875" style="16" customWidth="1"/>
    <col min="3" max="3" width="16.85546875" style="16" customWidth="1"/>
  </cols>
  <sheetData>
    <row r="1" spans="1:3" ht="18">
      <c r="B1" s="3" t="s">
        <v>242</v>
      </c>
    </row>
    <row r="2" spans="1:3" ht="14.25" customHeight="1">
      <c r="A2" s="2"/>
      <c r="B2" s="4" t="s">
        <v>243</v>
      </c>
    </row>
    <row r="3" spans="1:3" ht="18">
      <c r="A3" s="2"/>
      <c r="B3" s="4"/>
    </row>
    <row r="4" spans="1:3" ht="26.1">
      <c r="B4" s="4" t="s">
        <v>244</v>
      </c>
      <c r="C4" s="4" t="s">
        <v>245</v>
      </c>
    </row>
    <row r="5" spans="1:3" ht="12.95">
      <c r="B5" s="4"/>
      <c r="C5" s="4"/>
    </row>
    <row r="6" spans="1:3">
      <c r="A6" t="s">
        <v>246</v>
      </c>
      <c r="B6" s="16" t="s">
        <v>247</v>
      </c>
      <c r="C6" s="16" t="s">
        <v>248</v>
      </c>
    </row>
    <row r="7" spans="1:3" ht="12.75" customHeight="1">
      <c r="B7" s="16" t="s">
        <v>249</v>
      </c>
      <c r="C7" s="16" t="s">
        <v>248</v>
      </c>
    </row>
    <row r="8" spans="1:3" ht="12.75" customHeight="1">
      <c r="B8" s="16" t="s">
        <v>250</v>
      </c>
      <c r="C8" s="16" t="s">
        <v>251</v>
      </c>
    </row>
    <row r="9" spans="1:3" ht="12.75" customHeight="1">
      <c r="B9" s="16" t="s">
        <v>252</v>
      </c>
      <c r="C9" s="16" t="s">
        <v>251</v>
      </c>
    </row>
    <row r="10" spans="1:3" ht="24.95">
      <c r="A10" s="6" t="s">
        <v>253</v>
      </c>
      <c r="B10" s="16" t="s">
        <v>254</v>
      </c>
      <c r="C10" s="16" t="s">
        <v>248</v>
      </c>
    </row>
    <row r="11" spans="1:3">
      <c r="A11" s="6" t="s">
        <v>255</v>
      </c>
      <c r="B11" s="16" t="s">
        <v>256</v>
      </c>
      <c r="C11" s="16" t="s">
        <v>248</v>
      </c>
    </row>
    <row r="12" spans="1:3" ht="12.75" customHeight="1">
      <c r="A12" s="6" t="s">
        <v>257</v>
      </c>
      <c r="B12" s="16" t="s">
        <v>258</v>
      </c>
      <c r="C12" s="16" t="s">
        <v>248</v>
      </c>
    </row>
    <row r="13" spans="1:3" ht="12.75" customHeight="1">
      <c r="A13" s="6"/>
      <c r="B13" s="16" t="s">
        <v>259</v>
      </c>
      <c r="C13" s="16" t="s">
        <v>251</v>
      </c>
    </row>
    <row r="14" spans="1:3">
      <c r="A14" s="6" t="s">
        <v>260</v>
      </c>
      <c r="B14" s="16" t="s">
        <v>261</v>
      </c>
      <c r="C14" s="16" t="s">
        <v>248</v>
      </c>
    </row>
    <row r="15" spans="1:3" ht="12.75" customHeight="1">
      <c r="A15" s="6" t="s">
        <v>262</v>
      </c>
      <c r="B15" s="16" t="s">
        <v>263</v>
      </c>
      <c r="C15" s="16" t="s">
        <v>251</v>
      </c>
    </row>
    <row r="16" spans="1:3" ht="12.75" customHeight="1">
      <c r="A16" s="6" t="s">
        <v>264</v>
      </c>
      <c r="B16" s="16" t="s">
        <v>265</v>
      </c>
      <c r="C16" s="16" t="s">
        <v>248</v>
      </c>
    </row>
    <row r="17" spans="1:3" ht="12.75" customHeight="1">
      <c r="A17" s="6" t="s">
        <v>266</v>
      </c>
      <c r="B17" s="16" t="s">
        <v>267</v>
      </c>
      <c r="C17" s="16" t="s">
        <v>251</v>
      </c>
    </row>
    <row r="18" spans="1:3" ht="12.75" customHeight="1">
      <c r="A18" s="6" t="s">
        <v>268</v>
      </c>
      <c r="B18" s="16" t="s">
        <v>269</v>
      </c>
      <c r="C18" s="16" t="s">
        <v>251</v>
      </c>
    </row>
    <row r="19" spans="1:3">
      <c r="A19" s="6" t="s">
        <v>270</v>
      </c>
      <c r="B19" s="16" t="s">
        <v>271</v>
      </c>
      <c r="C19" s="16" t="s">
        <v>251</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DBAE7F16A0264A89E74EF1D46CFF39" ma:contentTypeVersion="9" ma:contentTypeDescription="Create a new document." ma:contentTypeScope="" ma:versionID="1fc1e40f69a41e30bd832e3e21f4d9fb">
  <xsd:schema xmlns:xsd="http://www.w3.org/2001/XMLSchema" xmlns:xs="http://www.w3.org/2001/XMLSchema" xmlns:p="http://schemas.microsoft.com/office/2006/metadata/properties" xmlns:ns2="4e778428-97ad-49b1-a685-7633635b2474" xmlns:ns3="79350851-8c2b-403b-9bd2-948565db2f1b" targetNamespace="http://schemas.microsoft.com/office/2006/metadata/properties" ma:root="true" ma:fieldsID="b2d5982cfadcbac872da92568f199145" ns2:_="" ns3:_="">
    <xsd:import namespace="4e778428-97ad-49b1-a685-7633635b2474"/>
    <xsd:import namespace="79350851-8c2b-403b-9bd2-948565db2f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78428-97ad-49b1-a685-7633635b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350851-8c2b-403b-9bd2-948565db2f1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F0130-1DA0-48F4-BBA5-5B8F49123778}"/>
</file>

<file path=customXml/itemProps2.xml><?xml version="1.0" encoding="utf-8"?>
<ds:datastoreItem xmlns:ds="http://schemas.openxmlformats.org/officeDocument/2006/customXml" ds:itemID="{5D60110A-2F33-4617-B895-1582404EFC6A}"/>
</file>

<file path=customXml/itemProps3.xml><?xml version="1.0" encoding="utf-8"?>
<ds:datastoreItem xmlns:ds="http://schemas.openxmlformats.org/officeDocument/2006/customXml" ds:itemID="{A7F53399-F73A-4F28-9B92-1D98B2F6B20B}"/>
</file>

<file path=docProps/app.xml><?xml version="1.0" encoding="utf-8"?>
<Properties xmlns="http://schemas.openxmlformats.org/officeDocument/2006/extended-properties" xmlns:vt="http://schemas.openxmlformats.org/officeDocument/2006/docPropsVTypes">
  <Application>Microsoft Excel Online</Application>
  <Manager/>
  <Company>ACP-ASIM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 Support</dc:creator>
  <cp:keywords/>
  <dc:description/>
  <cp:lastModifiedBy/>
  <cp:revision/>
  <dcterms:created xsi:type="dcterms:W3CDTF">2000-10-24T20:24:08Z</dcterms:created>
  <dcterms:modified xsi:type="dcterms:W3CDTF">2022-04-25T12:44:30Z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0x0101002FDBAE7F16A0264A89E74EF1D46CFF39</vt:lpwstr>
  </property>
  <property fmtid="{D5CDD505-2E9C-101B-9397-08002B2CF9AE}" pid="3" name="Order">
    <vt:r8>2063600</vt:r8>
  </property>
</Properties>
</file>