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280" windowHeight="990" activeTab="3"/>
  </bookViews>
  <sheets>
    <sheet name="NEW" sheetId="1" r:id="rId1"/>
    <sheet name="RENEWALS" sheetId="4" r:id="rId2"/>
    <sheet name="MKSAP" sheetId="6" r:id="rId3"/>
    <sheet name="INVOICE" sheetId="5" r:id="rId4"/>
  </sheets>
  <calcPr calcId="145621"/>
</workbook>
</file>

<file path=xl/calcChain.xml><?xml version="1.0" encoding="utf-8"?>
<calcChain xmlns="http://schemas.openxmlformats.org/spreadsheetml/2006/main">
  <c r="B22" i="5" l="1"/>
  <c r="F5" i="5"/>
  <c r="F30" i="4" l="1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32" i="4" l="1"/>
  <c r="AA150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1" i="1"/>
  <c r="AA152" i="1"/>
  <c r="AA153" i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2" i="1"/>
  <c r="G9" i="1"/>
  <c r="H9" i="1"/>
  <c r="AA12" i="1"/>
  <c r="E154" i="1"/>
  <c r="E14" i="5" s="1"/>
  <c r="E16" i="5"/>
  <c r="D156" i="6"/>
  <c r="G4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2" i="6"/>
  <c r="E15" i="5"/>
  <c r="E17" i="5"/>
  <c r="F13" i="6"/>
  <c r="G13" i="6" s="1"/>
  <c r="G9" i="6"/>
  <c r="F12" i="6"/>
  <c r="F14" i="6"/>
  <c r="G14" i="6" s="1"/>
  <c r="F15" i="6"/>
  <c r="G15" i="6" s="1"/>
  <c r="F16" i="6"/>
  <c r="G16" i="6" s="1"/>
  <c r="F17" i="6"/>
  <c r="G17" i="6" s="1"/>
  <c r="F18" i="6"/>
  <c r="G18" i="6" s="1"/>
  <c r="F19" i="6"/>
  <c r="G19" i="6" s="1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G156" i="6" l="1"/>
  <c r="E4" i="6"/>
  <c r="F31" i="4" l="1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H7" i="1" l="1"/>
  <c r="F15" i="5" s="1"/>
  <c r="F156" i="4"/>
  <c r="H5" i="1"/>
  <c r="F14" i="5" s="1"/>
  <c r="F156" i="6" l="1"/>
  <c r="G5" i="6" l="1"/>
  <c r="F17" i="5" s="1"/>
  <c r="D156" i="4"/>
  <c r="F5" i="4"/>
  <c r="F16" i="5" s="1"/>
  <c r="L1" i="1"/>
  <c r="F19" i="5" l="1"/>
  <c r="B24" i="5" s="1"/>
</calcChain>
</file>

<file path=xl/sharedStrings.xml><?xml version="1.0" encoding="utf-8"?>
<sst xmlns="http://schemas.openxmlformats.org/spreadsheetml/2006/main" count="400" uniqueCount="219">
  <si>
    <t>American College of Physicians</t>
  </si>
  <si>
    <t>ACP # (if known)</t>
  </si>
  <si>
    <t>Last Name</t>
  </si>
  <si>
    <t>First Name</t>
  </si>
  <si>
    <t>MI</t>
  </si>
  <si>
    <t>Street Address 1</t>
  </si>
  <si>
    <t>Street Address 2</t>
  </si>
  <si>
    <t>City</t>
  </si>
  <si>
    <t>State</t>
  </si>
  <si>
    <t>Birthdate</t>
  </si>
  <si>
    <t>Email Address</t>
  </si>
  <si>
    <t>Medical School</t>
  </si>
  <si>
    <t>State / Province</t>
  </si>
  <si>
    <t>Country</t>
  </si>
  <si>
    <t>Grad Year</t>
  </si>
  <si>
    <t>Degree Earned</t>
  </si>
  <si>
    <t>PG Year</t>
  </si>
  <si>
    <t>Specialty / Subspecialty Track</t>
  </si>
  <si>
    <t>Optional Demographics</t>
  </si>
  <si>
    <t>Gender</t>
  </si>
  <si>
    <t>Ethnicity</t>
  </si>
  <si>
    <t>Program:</t>
  </si>
  <si>
    <t>Program Director:</t>
  </si>
  <si>
    <t>Exclude Non-ACP Mailings</t>
  </si>
  <si>
    <t>Contact Information</t>
  </si>
  <si>
    <t>PA</t>
  </si>
  <si>
    <t>No</t>
  </si>
  <si>
    <t>Yes</t>
  </si>
  <si>
    <t>Medical Education (international graduates, indicate last medical degree earned)</t>
  </si>
  <si>
    <t>Present Training</t>
  </si>
  <si>
    <t>Adolescent Medicine</t>
  </si>
  <si>
    <t>Allergy and Immunology</t>
  </si>
  <si>
    <t>Clinical Cardiac Electrophysiology</t>
  </si>
  <si>
    <t>Critical Care Medicine</t>
  </si>
  <si>
    <t>Endocrinology, Diabetes, Metabolism</t>
  </si>
  <si>
    <t>Gastroenterology</t>
  </si>
  <si>
    <t>Internal Medicine</t>
  </si>
  <si>
    <t>Geriatric Medicine</t>
  </si>
  <si>
    <t>Hematology</t>
  </si>
  <si>
    <t>Hematology/Oncology</t>
  </si>
  <si>
    <t>Hospice &amp; Palliative Medicine</t>
  </si>
  <si>
    <t>Hospital Medicine</t>
  </si>
  <si>
    <t>IM/dermatology</t>
  </si>
  <si>
    <t>IM/Emergency Medicine</t>
  </si>
  <si>
    <t>IM/Family Medicine</t>
  </si>
  <si>
    <t>IM/Medical Genetics</t>
  </si>
  <si>
    <t>IM/Neurology</t>
  </si>
  <si>
    <t>IM/Nuclear Medicine</t>
  </si>
  <si>
    <t>IM/Physical Medicine &amp; Rehabilitation</t>
  </si>
  <si>
    <t>IM/Preventive Medicine</t>
  </si>
  <si>
    <t>IM/Psychiatry</t>
  </si>
  <si>
    <t>Infectious Disease</t>
  </si>
  <si>
    <t>Interventional Cardiology</t>
  </si>
  <si>
    <t>Medical Oncology</t>
  </si>
  <si>
    <t>Medicine-Pediatrics</t>
  </si>
  <si>
    <t>Nephrology</t>
  </si>
  <si>
    <t>Neurology</t>
  </si>
  <si>
    <t>Other</t>
  </si>
  <si>
    <t>Pulmonary Disease</t>
  </si>
  <si>
    <t>Rheumatology</t>
  </si>
  <si>
    <t>Sleep Medicine</t>
  </si>
  <si>
    <t>Sports Medicine</t>
  </si>
  <si>
    <t>Transplant Hepatology</t>
  </si>
  <si>
    <t>Cardiovascular Disease</t>
  </si>
  <si>
    <t>Male</t>
  </si>
  <si>
    <t>Female</t>
  </si>
  <si>
    <t>Elect not to specify</t>
  </si>
  <si>
    <t>White, not of Hispanic origin (1)</t>
  </si>
  <si>
    <t>African/African American (2)</t>
  </si>
  <si>
    <t>Asian/Asian American (3)</t>
  </si>
  <si>
    <t xml:space="preserve">Arab (4) </t>
  </si>
  <si>
    <t>Hispanic (5)</t>
  </si>
  <si>
    <t>Indian (I)</t>
  </si>
  <si>
    <t>Pakistani (P)</t>
  </si>
  <si>
    <t>Native American/Alaskan Native (7)</t>
  </si>
  <si>
    <t>Pacific Islander (8)</t>
  </si>
  <si>
    <t>Other (9)</t>
  </si>
  <si>
    <t>Elect not to specify (E)</t>
  </si>
  <si>
    <t>Zip</t>
  </si>
  <si>
    <t>Program Email:</t>
  </si>
  <si>
    <t>Physicians Information</t>
  </si>
  <si>
    <t>ME</t>
  </si>
  <si>
    <t>PG Year (1)</t>
  </si>
  <si>
    <t>PG Year (2)</t>
  </si>
  <si>
    <t>PG Year (3)</t>
  </si>
  <si>
    <t>PG Year (4)</t>
  </si>
  <si>
    <t>Training Start Date</t>
  </si>
  <si>
    <t>Training End 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</si>
  <si>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</si>
  <si>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</si>
  <si>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</si>
  <si>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</si>
  <si>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</si>
  <si>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</si>
  <si>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</si>
  <si>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</si>
  <si>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</si>
  <si>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</si>
  <si>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</si>
  <si>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</si>
  <si>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PG Year (5)</t>
  </si>
  <si>
    <t>PG Year (6)</t>
  </si>
  <si>
    <t>Transitional</t>
  </si>
  <si>
    <t>Preliminary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</si>
  <si>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</si>
  <si>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</si>
  <si>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</si>
  <si>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</si>
  <si>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</si>
  <si>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</si>
  <si>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</si>
  <si>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</si>
  <si>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</si>
  <si>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</si>
  <si>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</si>
  <si>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</si>
  <si>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</si>
  <si>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</si>
  <si>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</si>
  <si>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</si>
  <si>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</si>
  <si>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</si>
  <si>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MD</t>
  </si>
  <si>
    <t>MA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</si>
  <si>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</si>
  <si>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</si>
  <si>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</si>
  <si>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</si>
  <si>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</si>
  <si>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</si>
  <si>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</si>
  <si>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</si>
  <si>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</si>
  <si>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</si>
  <si>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</si>
  <si>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</si>
  <si>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</si>
  <si>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</si>
  <si>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</si>
  <si>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</si>
  <si>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</si>
  <si>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</si>
  <si>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</si>
  <si>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</si>
  <si>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</si>
  <si>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</si>
  <si>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</si>
  <si>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</si>
  <si>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</si>
  <si>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</si>
  <si>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</si>
  <si>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Resident/Fellow Membership - Residency Program Group Form</t>
  </si>
  <si>
    <t>Mobile Phone</t>
  </si>
  <si>
    <t>ACP #</t>
  </si>
  <si>
    <t>CREDITS ON ACCOUNTS</t>
  </si>
  <si>
    <t># of Physicians</t>
  </si>
  <si>
    <t>Total</t>
  </si>
  <si>
    <t>Renewing Member Physicians Information</t>
  </si>
  <si>
    <t>Date:</t>
  </si>
  <si>
    <t>Description</t>
  </si>
  <si>
    <t>Amount</t>
  </si>
  <si>
    <t>Invoice</t>
  </si>
  <si>
    <t>ACP #:</t>
  </si>
  <si>
    <t>Bill to:</t>
  </si>
  <si>
    <t>Comments:</t>
  </si>
  <si>
    <t>Date</t>
  </si>
  <si>
    <t>Amount Due</t>
  </si>
  <si>
    <t>Remittance</t>
  </si>
  <si>
    <t>Amount Enclosed</t>
  </si>
  <si>
    <t>190 N Independence Mall  West | Philadelpha, PA | 19106</t>
  </si>
  <si>
    <t>Renewed Resident/Fellows</t>
  </si>
  <si>
    <t>New Resident/Fellows</t>
  </si>
  <si>
    <t>phone: (215)351-2400 | fax: (215) 351-2799 | email: custserv@acponline.org</t>
  </si>
  <si>
    <t>Resident/Fellows</t>
  </si>
  <si>
    <t>ACP # of Program</t>
  </si>
  <si>
    <t>$119 IS THE FULL RATE, ANY DIFFERENCES ARE DUE TO</t>
  </si>
  <si>
    <t>Refer to INVOICE Tab</t>
  </si>
  <si>
    <t>MKSAP17 Complete</t>
  </si>
  <si>
    <t>MKSAP17 Print</t>
  </si>
  <si>
    <t>MKSAP17 Digital</t>
  </si>
  <si>
    <t>MKSAP</t>
  </si>
  <si>
    <t>In_Program</t>
  </si>
  <si>
    <t>Not_in_Program</t>
  </si>
  <si>
    <t>Version</t>
  </si>
  <si>
    <t>New Resident/Fellows MKSAP Orders</t>
  </si>
  <si>
    <t>MKSAP17 Complete $499
MKSAP17 Print $329
MKSAP17 Digital $349</t>
  </si>
  <si>
    <t>10% Discount applied to orders of 10 or more</t>
  </si>
  <si>
    <t>RFM MKSAP Price</t>
  </si>
  <si>
    <t>Resident Status</t>
  </si>
  <si>
    <t>Member Dues Renewals</t>
  </si>
  <si>
    <t>MKSAP Orders for Renewing Members</t>
  </si>
  <si>
    <t>MKSAP Subtotal</t>
  </si>
  <si>
    <t>Member Dues Subtotal</t>
  </si>
  <si>
    <t>New Resident/Fellow Membership  and MKSAP Orders</t>
  </si>
  <si>
    <t>New Member Dues Subtotal</t>
  </si>
  <si>
    <t>New Member MKSAP Subtotal</t>
  </si>
  <si>
    <t>Qty Discount</t>
  </si>
  <si>
    <t>No MKSAP Order</t>
  </si>
  <si>
    <t>Renewed Resident/Fellows MKSAP Orders</t>
  </si>
  <si>
    <t>Invoice #</t>
  </si>
  <si>
    <t>No MKSAP</t>
  </si>
  <si>
    <t>Remove MKSAP</t>
  </si>
  <si>
    <t>Balance due upon receipt</t>
  </si>
  <si>
    <t xml:space="preserve">To pay by check: </t>
  </si>
  <si>
    <t>1) email this spreadsheet to RAR@acponline.org</t>
  </si>
  <si>
    <t>3) mail your check to: American College of Physicians</t>
  </si>
  <si>
    <t xml:space="preserve">           c/o Nubia Rivera</t>
  </si>
  <si>
    <t xml:space="preserve">           190 N Independence Mall  West</t>
  </si>
  <si>
    <t xml:space="preserve">           Philadelphia, PA 19106</t>
  </si>
  <si>
    <t>Thank you!</t>
  </si>
  <si>
    <t xml:space="preserve">To pay by credit card: </t>
  </si>
  <si>
    <t>Note MKSAP Prices for RFM Members are:</t>
  </si>
  <si>
    <t>MKSAP Version</t>
  </si>
  <si>
    <t>2) have your check made payable to "American College of Physicians",</t>
  </si>
  <si>
    <t xml:space="preserve">    and include your invoice # on the check</t>
  </si>
  <si>
    <t>2) call ACP Membership to process your card: Allen Houser (215-351-2611)</t>
  </si>
  <si>
    <t xml:space="preserve">    or Lynda Kugel (215-351-2695)</t>
  </si>
  <si>
    <t>DC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</si>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</sst>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#\)\ ###\-####"/>
    <numFmt numFmtId="165" formatCode="00000"/>
    <numFmt numFmtId="166" formatCode="&quot;$&quot;#,##0.00"/>
    <numFmt numFmtId="167" formatCode="00000000"/>
    <numFmt numFmtId="168" formatCode="[$-409]mmmm\ d\,\ yyyy;@"/>
    <numFmt numFmtId="169" formatCode="m/d/yy;@"/>
    <numFmt numFmtId="171" formatCode="000000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675A"/>
      <name val="Calibri"/>
      <family val="2"/>
      <scheme val="minor"/>
    </font>
    <font>
      <sz val="11"/>
      <color rgb="FFACCCC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DCEDF4"/>
      <name val="Calibri"/>
      <family val="2"/>
      <scheme val="minor"/>
    </font>
    <font>
      <b/>
      <sz val="11"/>
      <color rgb="FFD6E6E4"/>
      <name val="Times New Roman"/>
      <family val="1"/>
    </font>
    <font>
      <b/>
      <sz val="14"/>
      <color rgb="FF00675A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ACCCC8"/>
      <name val="Calibri"/>
      <family val="2"/>
      <scheme val="minor"/>
    </font>
    <font>
      <sz val="14"/>
      <color rgb="FFACCCC8"/>
      <name val="Calibri"/>
      <family val="2"/>
      <scheme val="minor"/>
    </font>
    <font>
      <b/>
      <sz val="14"/>
      <color theme="0"/>
      <name val="Times New Roman"/>
      <family val="1"/>
    </font>
    <font>
      <b/>
      <sz val="13"/>
      <color theme="0"/>
      <name val="Times New Roman"/>
      <family val="1"/>
    </font>
    <font>
      <sz val="12"/>
      <name val="Palatino Linotype"/>
      <family val="1"/>
    </font>
    <font>
      <i/>
      <sz val="38"/>
      <color rgb="FF808080"/>
      <name val="Palatino Linotype"/>
      <family val="1"/>
    </font>
    <font>
      <sz val="8"/>
      <name val="Palatino Linotype"/>
      <family val="1"/>
    </font>
    <font>
      <i/>
      <sz val="7"/>
      <name val="Palatino Linotype"/>
      <family val="1"/>
    </font>
    <font>
      <sz val="12"/>
      <color rgb="FF4B7279"/>
      <name val="Palatino Linotype"/>
      <family val="1"/>
    </font>
    <font>
      <sz val="8"/>
      <color rgb="FF4B7279"/>
      <name val="Palatino Linotype"/>
      <family val="1"/>
    </font>
    <font>
      <sz val="7.5"/>
      <color rgb="FF4B7279"/>
      <name val="Palatino Linotype"/>
      <family val="1"/>
    </font>
    <font>
      <b/>
      <sz val="8"/>
      <color rgb="FF4B7279"/>
      <name val="Palatino Linotype"/>
      <family val="1"/>
    </font>
    <font>
      <b/>
      <sz val="8"/>
      <color rgb="FFFFFFFF"/>
      <name val="Palatino Linotype"/>
      <family val="1"/>
    </font>
    <font>
      <sz val="8"/>
      <color rgb="FF9DBEC3"/>
      <name val="Palatino Linotype"/>
      <family val="1"/>
    </font>
    <font>
      <b/>
      <sz val="10"/>
      <color theme="0" tint="-0.499984740745262"/>
      <name val="Calibri"/>
      <family val="2"/>
      <scheme val="minor"/>
    </font>
    <font>
      <sz val="9"/>
      <color rgb="FF4B7279"/>
      <name val="Palatino Linotype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4B7279"/>
      <name val="Palatino Linotype"/>
      <family val="1"/>
    </font>
    <font>
      <b/>
      <sz val="14"/>
      <color rgb="FFFFFF00"/>
      <name val="Times New Roman"/>
      <family val="1"/>
    </font>
    <font>
      <sz val="11"/>
      <color rgb="FF9DBEC3"/>
      <name val="Palatino Linotype"/>
      <family val="1"/>
    </font>
    <font>
      <b/>
      <sz val="11"/>
      <color rgb="FF4B7279"/>
      <name val="Palatino Linotype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rgb="FFC0000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color rgb="FFFFFF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rgb="FF4B7279"/>
      <name val="Palatino Linotype"/>
      <family val="1"/>
    </font>
    <font>
      <b/>
      <sz val="10"/>
      <color rgb="FF4B7279"/>
      <name val="Palatino Linotype"/>
      <family val="1"/>
    </font>
  </fonts>
  <fills count="13">
    <fill>
      <patternFill patternType="none"/>
    </fill>
    <fill>
      <patternFill patternType="gray125"/>
    </fill>
    <fill>
      <patternFill patternType="solid">
        <fgColor rgb="FFACCCC8"/>
        <bgColor indexed="64"/>
      </patternFill>
    </fill>
    <fill>
      <patternFill patternType="solid">
        <fgColor rgb="FF00675A"/>
        <bgColor indexed="64"/>
      </patternFill>
    </fill>
    <fill>
      <patternFill patternType="solid">
        <fgColor rgb="FFDCEDF4"/>
        <bgColor indexed="64"/>
      </patternFill>
    </fill>
    <fill>
      <patternFill patternType="solid">
        <fgColor rgb="FF9DBEC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DF3F3"/>
        <bgColor rgb="FF000000"/>
      </patternFill>
    </fill>
    <fill>
      <patternFill patternType="solid">
        <fgColor rgb="FFE3EDE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/>
      <top style="medium">
        <color theme="2"/>
      </top>
      <bottom/>
      <diagonal/>
    </border>
    <border>
      <left style="medium">
        <color theme="2"/>
      </left>
      <right/>
      <top style="medium">
        <color theme="2"/>
      </top>
      <bottom style="thin">
        <color theme="2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 style="medium">
        <color theme="2"/>
      </right>
      <top style="medium">
        <color theme="2"/>
      </top>
      <bottom style="thin">
        <color theme="2"/>
      </bottom>
      <diagonal/>
    </border>
    <border>
      <left style="thin">
        <color rgb="FF9DBEC3"/>
      </left>
      <right/>
      <top/>
      <bottom/>
      <diagonal/>
    </border>
    <border>
      <left/>
      <right style="thin">
        <color rgb="FF9DBEC3"/>
      </right>
      <top/>
      <bottom/>
      <diagonal/>
    </border>
    <border>
      <left style="thin">
        <color rgb="FFD6DCE0"/>
      </left>
      <right style="thin">
        <color rgb="FFD6DCE0"/>
      </right>
      <top style="thin">
        <color rgb="FFD6DCE0"/>
      </top>
      <bottom style="thin">
        <color rgb="FFD6DCE0"/>
      </bottom>
      <diagonal/>
    </border>
    <border>
      <left style="thin">
        <color rgb="FF9DBEC3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DBEC3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D6DCE0"/>
      </left>
      <right/>
      <top style="thin">
        <color rgb="FFD6DCE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D6DCE0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/>
  </cellStyleXfs>
  <cellXfs count="193">
    <xf numFmtId="0" fontId="0" fillId="0" borderId="0" xfId="0"/>
    <xf numFmtId="0" fontId="2" fillId="2" borderId="1" xfId="0" applyFont="1" applyFill="1" applyBorder="1" applyAlignment="1">
      <alignment horizontal="right"/>
    </xf>
    <xf numFmtId="0" fontId="3" fillId="3" borderId="0" xfId="0" applyFont="1" applyFill="1"/>
    <xf numFmtId="14" fontId="0" fillId="0" borderId="1" xfId="0" applyNumberForma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4" borderId="0" xfId="0" applyFill="1"/>
    <xf numFmtId="0" fontId="5" fillId="4" borderId="0" xfId="0" applyFont="1" applyFill="1"/>
    <xf numFmtId="0" fontId="3" fillId="4" borderId="0" xfId="0" applyFont="1" applyFill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4" fontId="0" fillId="0" borderId="2" xfId="0" applyNumberFormat="1" applyBorder="1" applyProtection="1"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1" fontId="0" fillId="0" borderId="1" xfId="0" applyNumberFormat="1" applyBorder="1" applyProtection="1"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NumberFormat="1" applyBorder="1" applyProtection="1">
      <protection locked="0"/>
    </xf>
    <xf numFmtId="14" fontId="0" fillId="0" borderId="0" xfId="0" applyNumberFormat="1"/>
    <xf numFmtId="0" fontId="5" fillId="4" borderId="0" xfId="0" applyFont="1" applyFill="1" applyProtection="1"/>
    <xf numFmtId="0" fontId="0" fillId="4" borderId="0" xfId="0" applyFill="1" applyBorder="1"/>
    <xf numFmtId="0" fontId="5" fillId="4" borderId="0" xfId="0" applyFont="1" applyFill="1" applyBorder="1"/>
    <xf numFmtId="0" fontId="0" fillId="0" borderId="0" xfId="0" applyProtection="1">
      <protection locked="0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top"/>
    </xf>
    <xf numFmtId="0" fontId="15" fillId="0" borderId="0" xfId="0" applyFont="1" applyFill="1" applyBorder="1" applyAlignment="1"/>
    <xf numFmtId="0" fontId="15" fillId="0" borderId="0" xfId="0" applyFont="1" applyFill="1" applyBorder="1" applyAlignment="1"/>
    <xf numFmtId="0" fontId="21" fillId="5" borderId="11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2" xfId="0" applyFont="1" applyFill="1" applyBorder="1" applyAlignment="1">
      <alignment horizontal="left" vertical="center"/>
    </xf>
    <xf numFmtId="169" fontId="18" fillId="6" borderId="13" xfId="0" applyNumberFormat="1" applyFont="1" applyFill="1" applyBorder="1" applyAlignment="1">
      <alignment horizontal="left" vertical="center"/>
    </xf>
    <xf numFmtId="44" fontId="18" fillId="6" borderId="13" xfId="0" applyNumberFormat="1" applyFont="1" applyFill="1" applyBorder="1" applyAlignment="1">
      <alignment vertical="center"/>
    </xf>
    <xf numFmtId="169" fontId="18" fillId="7" borderId="13" xfId="0" applyNumberFormat="1" applyFont="1" applyFill="1" applyBorder="1" applyAlignment="1">
      <alignment horizontal="left" vertical="center"/>
    </xf>
    <xf numFmtId="43" fontId="18" fillId="6" borderId="13" xfId="0" applyNumberFormat="1" applyFont="1" applyFill="1" applyBorder="1" applyAlignment="1">
      <alignment vertical="center"/>
    </xf>
    <xf numFmtId="166" fontId="20" fillId="8" borderId="13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66" fontId="18" fillId="9" borderId="0" xfId="0" applyNumberFormat="1" applyFont="1" applyFill="1" applyBorder="1" applyAlignment="1">
      <alignment vertical="center"/>
    </xf>
    <xf numFmtId="166" fontId="18" fillId="10" borderId="0" xfId="0" applyNumberFormat="1" applyFont="1" applyFill="1" applyBorder="1" applyAlignment="1">
      <alignment vertical="center"/>
    </xf>
    <xf numFmtId="169" fontId="18" fillId="6" borderId="19" xfId="0" applyNumberFormat="1" applyFont="1" applyFill="1" applyBorder="1" applyAlignment="1">
      <alignment horizontal="left" vertical="center"/>
    </xf>
    <xf numFmtId="44" fontId="18" fillId="7" borderId="13" xfId="1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25" fillId="0" borderId="1" xfId="2" applyBorder="1" applyProtection="1">
      <protection locked="0"/>
    </xf>
    <xf numFmtId="0" fontId="11" fillId="3" borderId="21" xfId="0" applyFont="1" applyFill="1" applyBorder="1" applyAlignment="1">
      <alignment vertical="center"/>
    </xf>
    <xf numFmtId="0" fontId="0" fillId="0" borderId="1" xfId="0" applyBorder="1" applyAlignment="1">
      <alignment horizontal="right"/>
    </xf>
    <xf numFmtId="167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28" fillId="3" borderId="21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168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44" fontId="18" fillId="6" borderId="13" xfId="1" applyFont="1" applyFill="1" applyBorder="1" applyAlignment="1">
      <alignment vertical="center"/>
    </xf>
    <xf numFmtId="0" fontId="32" fillId="10" borderId="0" xfId="0" applyFont="1" applyFill="1"/>
    <xf numFmtId="0" fontId="32" fillId="0" borderId="0" xfId="0" applyFont="1"/>
    <xf numFmtId="0" fontId="2" fillId="2" borderId="3" xfId="0" applyFont="1" applyFill="1" applyBorder="1" applyAlignment="1">
      <alignment horizontal="right"/>
    </xf>
    <xf numFmtId="0" fontId="0" fillId="0" borderId="3" xfId="0" applyFill="1" applyBorder="1" applyProtection="1"/>
    <xf numFmtId="0" fontId="7" fillId="0" borderId="24" xfId="0" applyFont="1" applyFill="1" applyBorder="1" applyAlignment="1">
      <alignment horizontal="center" vertical="center"/>
    </xf>
    <xf numFmtId="0" fontId="0" fillId="0" borderId="20" xfId="0" applyFill="1" applyBorder="1"/>
    <xf numFmtId="0" fontId="8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0" borderId="23" xfId="0" applyBorder="1"/>
    <xf numFmtId="0" fontId="2" fillId="10" borderId="24" xfId="0" applyFont="1" applyFill="1" applyBorder="1" applyAlignment="1">
      <alignment horizontal="right"/>
    </xf>
    <xf numFmtId="0" fontId="0" fillId="4" borderId="0" xfId="0" applyFill="1" applyBorder="1" applyAlignment="1">
      <alignment wrapText="1"/>
    </xf>
    <xf numFmtId="0" fontId="6" fillId="3" borderId="25" xfId="0" applyFont="1" applyFill="1" applyBorder="1" applyAlignment="1">
      <alignment horizontal="center" vertical="center" wrapText="1"/>
    </xf>
    <xf numFmtId="44" fontId="0" fillId="0" borderId="1" xfId="1" applyFont="1" applyBorder="1" applyProtection="1">
      <protection locked="0"/>
    </xf>
    <xf numFmtId="14" fontId="0" fillId="0" borderId="1" xfId="1" applyNumberFormat="1" applyFont="1" applyBorder="1" applyProtection="1">
      <protection locked="0"/>
    </xf>
    <xf numFmtId="0" fontId="31" fillId="4" borderId="0" xfId="0" applyFont="1" applyFill="1"/>
    <xf numFmtId="0" fontId="32" fillId="4" borderId="0" xfId="0" applyFont="1" applyFill="1"/>
    <xf numFmtId="0" fontId="34" fillId="4" borderId="0" xfId="0" applyFont="1" applyFill="1"/>
    <xf numFmtId="0" fontId="35" fillId="4" borderId="0" xfId="0" applyFont="1" applyFill="1"/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6" fillId="4" borderId="0" xfId="0" applyFont="1" applyFill="1"/>
    <xf numFmtId="0" fontId="37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" fontId="18" fillId="6" borderId="13" xfId="0" applyNumberFormat="1" applyFont="1" applyFill="1" applyBorder="1" applyAlignment="1">
      <alignment vertical="center"/>
    </xf>
    <xf numFmtId="1" fontId="18" fillId="7" borderId="13" xfId="0" applyNumberFormat="1" applyFont="1" applyFill="1" applyBorder="1" applyAlignment="1">
      <alignment vertical="center"/>
    </xf>
    <xf numFmtId="0" fontId="38" fillId="4" borderId="0" xfId="0" applyFont="1" applyFill="1"/>
    <xf numFmtId="44" fontId="0" fillId="0" borderId="1" xfId="1" applyFont="1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 vertical="center"/>
    </xf>
    <xf numFmtId="44" fontId="1" fillId="0" borderId="1" xfId="1" applyFont="1" applyBorder="1" applyProtection="1"/>
    <xf numFmtId="44" fontId="5" fillId="4" borderId="0" xfId="0" applyNumberFormat="1" applyFont="1" applyFill="1"/>
    <xf numFmtId="44" fontId="0" fillId="4" borderId="0" xfId="0" applyNumberFormat="1" applyFill="1" applyBorder="1"/>
    <xf numFmtId="44" fontId="11" fillId="3" borderId="21" xfId="0" applyNumberFormat="1" applyFont="1" applyFill="1" applyBorder="1" applyAlignment="1">
      <alignment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44" fontId="1" fillId="0" borderId="1" xfId="1" applyNumberFormat="1" applyFont="1" applyBorder="1"/>
    <xf numFmtId="44" fontId="0" fillId="0" borderId="0" xfId="0" applyNumberFormat="1"/>
    <xf numFmtId="44" fontId="0" fillId="0" borderId="20" xfId="0" applyNumberFormat="1" applyFont="1" applyFill="1" applyBorder="1"/>
    <xf numFmtId="44" fontId="39" fillId="3" borderId="21" xfId="0" applyNumberFormat="1" applyFont="1" applyFill="1" applyBorder="1" applyAlignment="1">
      <alignment vertical="center"/>
    </xf>
    <xf numFmtId="44" fontId="0" fillId="0" borderId="0" xfId="0" applyNumberFormat="1" applyFont="1"/>
    <xf numFmtId="171" fontId="24" fillId="0" borderId="0" xfId="0" applyNumberFormat="1" applyFont="1" applyFill="1" applyBorder="1" applyAlignment="1">
      <alignment horizontal="right" vertical="top"/>
    </xf>
    <xf numFmtId="44" fontId="0" fillId="0" borderId="1" xfId="0" applyNumberFormat="1" applyBorder="1" applyProtection="1">
      <protection locked="0"/>
    </xf>
    <xf numFmtId="0" fontId="0" fillId="0" borderId="1" xfId="1" applyNumberFormat="1" applyFont="1" applyBorder="1" applyProtection="1">
      <protection locked="0"/>
    </xf>
    <xf numFmtId="0" fontId="0" fillId="0" borderId="1" xfId="0" applyNumberFormat="1" applyFont="1" applyBorder="1"/>
    <xf numFmtId="0" fontId="15" fillId="0" borderId="0" xfId="0" applyFont="1" applyFill="1" applyBorder="1" applyAlignment="1"/>
    <xf numFmtId="0" fontId="18" fillId="0" borderId="0" xfId="0" applyFont="1" applyFill="1" applyBorder="1" applyAlignment="1">
      <alignment horizontal="left" vertical="center"/>
    </xf>
    <xf numFmtId="43" fontId="18" fillId="6" borderId="28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44" fontId="32" fillId="10" borderId="1" xfId="0" applyNumberFormat="1" applyFont="1" applyFill="1" applyBorder="1" applyProtection="1"/>
    <xf numFmtId="0" fontId="15" fillId="0" borderId="0" xfId="0" applyFont="1" applyFill="1" applyBorder="1" applyAlignment="1"/>
    <xf numFmtId="14" fontId="5" fillId="4" borderId="0" xfId="0" applyNumberFormat="1" applyFont="1" applyFill="1"/>
    <xf numFmtId="14" fontId="5" fillId="4" borderId="0" xfId="0" applyNumberFormat="1" applyFont="1" applyFill="1" applyBorder="1"/>
    <xf numFmtId="14" fontId="0" fillId="4" borderId="0" xfId="0" applyNumberFormat="1" applyFill="1" applyBorder="1"/>
    <xf numFmtId="14" fontId="0" fillId="4" borderId="0" xfId="0" applyNumberFormat="1" applyFill="1"/>
    <xf numFmtId="14" fontId="6" fillId="3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top"/>
    </xf>
    <xf numFmtId="166" fontId="8" fillId="0" borderId="4" xfId="0" applyNumberFormat="1" applyFont="1" applyFill="1" applyBorder="1" applyAlignment="1" applyProtection="1">
      <alignment horizontal="center" vertical="center"/>
    </xf>
    <xf numFmtId="166" fontId="8" fillId="0" borderId="2" xfId="0" applyNumberFormat="1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left" vertical="top"/>
    </xf>
    <xf numFmtId="0" fontId="0" fillId="0" borderId="20" xfId="0" applyFill="1" applyBorder="1" applyAlignment="1" applyProtection="1">
      <alignment horizontal="left" vertical="top"/>
    </xf>
    <xf numFmtId="0" fontId="7" fillId="2" borderId="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44" fontId="26" fillId="0" borderId="4" xfId="0" applyNumberFormat="1" applyFont="1" applyFill="1" applyBorder="1" applyAlignment="1" applyProtection="1">
      <alignment horizontal="center" vertical="center"/>
    </xf>
    <xf numFmtId="44" fontId="26" fillId="0" borderId="2" xfId="0" applyNumberFormat="1" applyFont="1" applyFill="1" applyBorder="1" applyAlignment="1" applyProtection="1">
      <alignment horizontal="center" vertical="center"/>
    </xf>
    <xf numFmtId="166" fontId="26" fillId="0" borderId="4" xfId="0" applyNumberFormat="1" applyFont="1" applyFill="1" applyBorder="1" applyAlignment="1" applyProtection="1">
      <alignment horizontal="center" vertical="center"/>
    </xf>
    <xf numFmtId="166" fontId="26" fillId="0" borderId="2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27" xfId="0" applyBorder="1" applyAlignment="1"/>
    <xf numFmtId="0" fontId="8" fillId="0" borderId="26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  <xf numFmtId="167" fontId="18" fillId="8" borderId="17" xfId="0" applyNumberFormat="1" applyFont="1" applyFill="1" applyBorder="1" applyAlignment="1">
      <alignment horizontal="left" vertical="center"/>
    </xf>
    <xf numFmtId="166" fontId="27" fillId="8" borderId="18" xfId="0" applyNumberFormat="1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18" fillId="6" borderId="13" xfId="0" applyFont="1" applyFill="1" applyBorder="1" applyAlignment="1">
      <alignment horizontal="left" vertical="center" wrapText="1"/>
    </xf>
    <xf numFmtId="0" fontId="21" fillId="5" borderId="14" xfId="0" applyFont="1" applyFill="1" applyBorder="1" applyAlignment="1"/>
    <xf numFmtId="0" fontId="21" fillId="5" borderId="15" xfId="0" applyFont="1" applyFill="1" applyBorder="1" applyAlignment="1"/>
    <xf numFmtId="0" fontId="21" fillId="5" borderId="16" xfId="0" applyFont="1" applyFill="1" applyBorder="1" applyAlignment="1"/>
    <xf numFmtId="0" fontId="15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6" borderId="13" xfId="0" applyFont="1" applyFill="1" applyBorder="1" applyAlignment="1" applyProtection="1">
      <alignment horizontal="left" vertical="center" wrapText="1"/>
      <protection locked="0"/>
    </xf>
    <xf numFmtId="0" fontId="24" fillId="11" borderId="30" xfId="0" applyFont="1" applyFill="1" applyBorder="1" applyAlignment="1">
      <alignment horizontal="left"/>
    </xf>
    <xf numFmtId="0" fontId="18" fillId="11" borderId="32" xfId="0" applyFont="1" applyFill="1" applyBorder="1" applyAlignment="1">
      <alignment horizontal="left"/>
    </xf>
    <xf numFmtId="168" fontId="18" fillId="11" borderId="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4" fillId="11" borderId="29" xfId="0" applyFont="1" applyFill="1" applyBorder="1" applyAlignment="1">
      <alignment horizontal="left" vertical="top"/>
    </xf>
    <xf numFmtId="0" fontId="18" fillId="11" borderId="31" xfId="0" applyFont="1" applyFill="1" applyBorder="1" applyAlignment="1">
      <alignment horizontal="left"/>
    </xf>
    <xf numFmtId="0" fontId="24" fillId="11" borderId="33" xfId="0" applyFont="1" applyFill="1" applyBorder="1" applyAlignment="1">
      <alignment horizontal="left" vertical="top"/>
    </xf>
    <xf numFmtId="0" fontId="24" fillId="11" borderId="34" xfId="0" applyFont="1" applyFill="1" applyBorder="1" applyAlignment="1">
      <alignment horizontal="left"/>
    </xf>
    <xf numFmtId="0" fontId="24" fillId="11" borderId="20" xfId="0" applyFont="1" applyFill="1" applyBorder="1" applyAlignment="1">
      <alignment horizontal="left" vertical="top"/>
    </xf>
    <xf numFmtId="0" fontId="24" fillId="11" borderId="20" xfId="0" applyFont="1" applyFill="1" applyBorder="1" applyAlignment="1"/>
    <xf numFmtId="0" fontId="24" fillId="11" borderId="20" xfId="0" applyFont="1" applyFill="1" applyBorder="1" applyAlignment="1">
      <alignment horizontal="left"/>
    </xf>
    <xf numFmtId="0" fontId="24" fillId="11" borderId="3" xfId="0" applyFont="1" applyFill="1" applyBorder="1" applyAlignment="1">
      <alignment horizontal="left" vertical="top"/>
    </xf>
    <xf numFmtId="0" fontId="24" fillId="11" borderId="3" xfId="0" applyNumberFormat="1" applyFont="1" applyFill="1" applyBorder="1" applyAlignment="1">
      <alignment horizontal="left" vertical="top"/>
    </xf>
    <xf numFmtId="166" fontId="27" fillId="12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NumberFormat="1" applyBorder="1"/>
    <xf numFmtId="167" fontId="24" fillId="11" borderId="1" xfId="0" applyNumberFormat="1" applyFont="1" applyFill="1" applyBorder="1" applyAlignment="1">
      <alignment horizontal="right" vertical="top"/>
    </xf>
    <xf numFmtId="0" fontId="18" fillId="11" borderId="17" xfId="0" applyFont="1" applyFill="1" applyBorder="1" applyAlignment="1" applyProtection="1">
      <alignment horizontal="left" vertic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</xdr:row>
      <xdr:rowOff>28574</xdr:rowOff>
    </xdr:from>
    <xdr:ext cx="4562475" cy="638175"/>
    <xdr:sp macro="" textlink="">
      <xdr:nvSpPr>
        <xdr:cNvPr id="2" name="TextBox 1"/>
        <xdr:cNvSpPr txBox="1"/>
      </xdr:nvSpPr>
      <xdr:spPr>
        <a:xfrm>
          <a:off x="10306050" y="295274"/>
          <a:ext cx="456247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I affirm that to the best of my knowledge all applicants submitted by me for Resident/Fellow Membership have never been the subject of disciplinary action and that all information provided is true and complete.</a:t>
          </a:r>
          <a:endParaRPr lang="en-US" b="1"/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180975</xdr:rowOff>
        </xdr:from>
        <xdr:to>
          <xdr:col>10</xdr:col>
          <xdr:colOff>304800</xdr:colOff>
          <xdr:row>2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4562475" cy="638175"/>
    <xdr:sp macro="" textlink="">
      <xdr:nvSpPr>
        <xdr:cNvPr id="3" name="TextBox 2"/>
        <xdr:cNvSpPr txBox="1"/>
      </xdr:nvSpPr>
      <xdr:spPr>
        <a:xfrm>
          <a:off x="10639425" y="266700"/>
          <a:ext cx="456247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4562475" cy="638175"/>
    <xdr:sp macro="" textlink="">
      <xdr:nvSpPr>
        <xdr:cNvPr id="2" name="TextBox 1"/>
        <xdr:cNvSpPr txBox="1"/>
      </xdr:nvSpPr>
      <xdr:spPr>
        <a:xfrm>
          <a:off x="7715250" y="266700"/>
          <a:ext cx="456247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219075</xdr:rowOff>
    </xdr:from>
    <xdr:to>
      <xdr:col>2</xdr:col>
      <xdr:colOff>28574</xdr:colOff>
      <xdr:row>2</xdr:row>
      <xdr:rowOff>183642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219075"/>
          <a:ext cx="1990725" cy="907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V185"/>
  <sheetViews>
    <sheetView showGridLines="0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 activeCell="C12" sqref="C12"/>
    </sheetView>
  </sheetViews>
  <sheetFormatPr defaultRowHeight="15" x14ac:dyDescent="0.25"/>
  <cols>
    <col min="1" max="1" width="3" style="5" customWidth="1"/>
    <col min="2" max="2" width="16.7109375" customWidth="1"/>
    <col min="3" max="3" width="23.28515625" customWidth="1"/>
    <col min="4" max="4" width="15.140625" customWidth="1"/>
    <col min="5" max="5" width="13.85546875" customWidth="1"/>
    <col min="6" max="6" width="17.7109375" customWidth="1"/>
    <col min="7" max="7" width="36.42578125" customWidth="1"/>
    <col min="8" max="8" width="24.42578125" customWidth="1"/>
    <col min="9" max="9" width="7.28515625" customWidth="1"/>
    <col min="10" max="10" width="10.85546875" customWidth="1"/>
    <col min="11" max="11" width="12.28515625" customWidth="1"/>
    <col min="12" max="12" width="10.7109375" style="24" bestFit="1" customWidth="1"/>
    <col min="13" max="13" width="14.28515625" customWidth="1"/>
    <col min="14" max="14" width="25.28515625" customWidth="1"/>
    <col min="15" max="15" width="25.5703125" customWidth="1"/>
    <col min="16" max="16" width="19.7109375" customWidth="1"/>
    <col min="18" max="18" width="16.140625" customWidth="1"/>
    <col min="19" max="19" width="7.7109375" customWidth="1"/>
    <col min="20" max="20" width="8.42578125" customWidth="1"/>
    <col min="21" max="21" width="11.5703125" customWidth="1"/>
    <col min="22" max="22" width="16.42578125" customWidth="1"/>
    <col min="23" max="23" width="10.5703125" style="24" customWidth="1"/>
    <col min="24" max="24" width="10.28515625" style="24" customWidth="1"/>
    <col min="25" max="25" width="21.5703125" customWidth="1"/>
    <col min="26" max="27" width="10.28515625" customWidth="1"/>
    <col min="28" max="28" width="17.5703125" customWidth="1"/>
    <col min="29" max="29" width="34.5703125" customWidth="1"/>
    <col min="30" max="36" width="0.140625" hidden="1" customWidth="1"/>
    <col min="37" max="37" width="9.140625" hidden="1" customWidth="1"/>
  </cols>
  <sheetData>
    <row r="1" spans="1:100" ht="21" x14ac:dyDescent="0.25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6" t="s">
        <v>26</v>
      </c>
      <c r="L1" s="125">
        <f ca="1">TODAY()</f>
        <v>42900</v>
      </c>
      <c r="M1" s="6"/>
      <c r="N1" s="6"/>
      <c r="O1" s="6"/>
      <c r="P1" s="6"/>
      <c r="Q1" s="6"/>
      <c r="R1" s="6"/>
      <c r="S1" s="6"/>
      <c r="T1" s="6"/>
      <c r="U1" s="6" t="s">
        <v>82</v>
      </c>
      <c r="V1" s="6"/>
      <c r="W1" s="125"/>
      <c r="X1" s="125"/>
      <c r="Y1" s="6"/>
      <c r="Z1" s="6"/>
      <c r="AA1" s="6"/>
      <c r="AB1" s="6"/>
      <c r="AC1" s="6"/>
      <c r="AD1" t="s">
        <v>64</v>
      </c>
      <c r="AE1" t="s">
        <v>67</v>
      </c>
      <c r="AI1" t="s">
        <v>88</v>
      </c>
      <c r="AJ1" t="s">
        <v>104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</row>
    <row r="2" spans="1:100" ht="18.75" x14ac:dyDescent="0.25">
      <c r="B2" s="131" t="s">
        <v>151</v>
      </c>
      <c r="C2" s="131"/>
      <c r="D2" s="131"/>
      <c r="E2" s="131"/>
      <c r="F2" s="131"/>
      <c r="G2" s="131"/>
      <c r="H2" s="131"/>
      <c r="I2" s="131"/>
      <c r="J2" s="131"/>
      <c r="K2" s="27" t="s">
        <v>27</v>
      </c>
      <c r="L2" s="126"/>
      <c r="M2" s="27"/>
      <c r="N2" s="6"/>
      <c r="O2" s="6"/>
      <c r="P2" s="6"/>
      <c r="Q2" s="6"/>
      <c r="R2" s="6"/>
      <c r="S2" s="6"/>
      <c r="T2" s="6"/>
      <c r="U2" s="6" t="s">
        <v>83</v>
      </c>
      <c r="V2" s="6"/>
      <c r="W2" s="125"/>
      <c r="X2" s="125"/>
      <c r="Y2" s="6"/>
      <c r="Z2" s="6"/>
      <c r="AA2" s="6"/>
      <c r="AB2" s="6"/>
      <c r="AC2" s="6"/>
      <c r="AD2" t="s">
        <v>65</v>
      </c>
      <c r="AE2" t="s">
        <v>68</v>
      </c>
      <c r="AI2" t="s">
        <v>89</v>
      </c>
      <c r="AJ2" t="s">
        <v>105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</row>
    <row r="3" spans="1:100" ht="18.75" x14ac:dyDescent="0.25">
      <c r="B3" s="148" t="s">
        <v>193</v>
      </c>
      <c r="C3" s="148"/>
      <c r="D3" s="148"/>
      <c r="E3" s="148"/>
      <c r="F3" s="148"/>
      <c r="G3" s="148"/>
      <c r="H3" s="148"/>
      <c r="I3" s="148"/>
      <c r="J3" s="148"/>
      <c r="K3" s="27"/>
      <c r="L3" s="126"/>
      <c r="M3" s="27"/>
      <c r="N3" s="6"/>
      <c r="O3" s="6"/>
      <c r="P3" s="6"/>
      <c r="Q3" s="6"/>
      <c r="R3" s="6"/>
      <c r="S3" s="6"/>
      <c r="T3" s="6"/>
      <c r="U3" s="6" t="s">
        <v>84</v>
      </c>
      <c r="V3" s="6"/>
      <c r="W3" s="125"/>
      <c r="X3" s="125"/>
      <c r="Y3" s="6"/>
      <c r="Z3" s="6"/>
      <c r="AA3" s="6"/>
      <c r="AB3" s="6"/>
      <c r="AC3" s="6"/>
      <c r="AD3" t="s">
        <v>66</v>
      </c>
      <c r="AE3" t="s">
        <v>69</v>
      </c>
      <c r="AI3" t="s">
        <v>90</v>
      </c>
      <c r="AJ3" t="s">
        <v>106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</row>
    <row r="4" spans="1:100" x14ac:dyDescent="0.25">
      <c r="B4" s="6"/>
      <c r="C4" s="6"/>
      <c r="D4" s="6"/>
      <c r="E4" s="6"/>
      <c r="F4" s="6"/>
      <c r="G4" s="6"/>
      <c r="H4" s="6"/>
      <c r="I4" s="5"/>
      <c r="J4" s="5"/>
      <c r="K4" s="26"/>
      <c r="L4" s="127"/>
      <c r="M4" s="27"/>
      <c r="N4" s="6"/>
      <c r="O4" s="6"/>
      <c r="P4" s="6"/>
      <c r="Q4" s="6"/>
      <c r="R4" s="6"/>
      <c r="S4" s="6"/>
      <c r="T4" s="6"/>
      <c r="U4" s="6" t="s">
        <v>85</v>
      </c>
      <c r="V4" s="6"/>
      <c r="W4" s="125"/>
      <c r="X4" s="125"/>
      <c r="Y4" s="6"/>
      <c r="Z4" s="6"/>
      <c r="AA4" s="6"/>
      <c r="AB4" s="6"/>
      <c r="AC4" s="6"/>
      <c r="AE4" t="s">
        <v>70</v>
      </c>
      <c r="AI4" t="s">
        <v>91</v>
      </c>
      <c r="AJ4" t="s">
        <v>107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</row>
    <row r="5" spans="1:100" ht="15" customHeight="1" x14ac:dyDescent="0.25">
      <c r="B5" s="1" t="s">
        <v>174</v>
      </c>
      <c r="C5" s="190"/>
      <c r="D5" s="81" t="s">
        <v>79</v>
      </c>
      <c r="E5" s="140"/>
      <c r="F5" s="140"/>
      <c r="G5" s="145" t="s">
        <v>194</v>
      </c>
      <c r="H5" s="141">
        <f>COUNTA(C12:C153)*119</f>
        <v>0</v>
      </c>
      <c r="I5" s="26"/>
      <c r="J5" s="26"/>
      <c r="K5" s="26"/>
      <c r="L5" s="127"/>
      <c r="M5" s="27"/>
      <c r="N5" s="6"/>
      <c r="O5" s="6"/>
      <c r="P5" s="6"/>
      <c r="Q5" s="6"/>
      <c r="R5" s="6"/>
      <c r="S5" s="6"/>
      <c r="T5" s="6"/>
      <c r="U5" s="6" t="s">
        <v>100</v>
      </c>
      <c r="V5" s="6"/>
      <c r="W5" s="125"/>
      <c r="X5" s="125"/>
      <c r="Y5" s="6" t="s">
        <v>177</v>
      </c>
      <c r="Z5" s="6"/>
      <c r="AA5" s="6"/>
      <c r="AB5" s="6"/>
      <c r="AC5" s="6"/>
      <c r="AE5" t="s">
        <v>71</v>
      </c>
      <c r="AI5" t="s">
        <v>92</v>
      </c>
      <c r="AJ5" t="s">
        <v>108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6" spans="1:100" ht="15" customHeight="1" x14ac:dyDescent="0.25">
      <c r="B6" s="75" t="s">
        <v>21</v>
      </c>
      <c r="C6" s="76"/>
      <c r="D6" s="83"/>
      <c r="E6" s="143"/>
      <c r="F6" s="144"/>
      <c r="G6" s="146"/>
      <c r="H6" s="142"/>
      <c r="I6" s="26" t="s">
        <v>176</v>
      </c>
      <c r="J6" s="26"/>
      <c r="K6" s="26"/>
      <c r="L6" s="127"/>
      <c r="M6" s="27"/>
      <c r="N6" s="6"/>
      <c r="O6" s="6"/>
      <c r="P6" s="6"/>
      <c r="Q6" s="6"/>
      <c r="R6" s="6"/>
      <c r="S6" s="6"/>
      <c r="T6" s="6"/>
      <c r="U6" s="6" t="s">
        <v>101</v>
      </c>
      <c r="V6" s="6"/>
      <c r="W6" s="125"/>
      <c r="X6" s="125"/>
      <c r="Y6" s="6" t="s">
        <v>178</v>
      </c>
      <c r="Z6" s="6"/>
      <c r="AA6" s="6"/>
      <c r="AB6" s="6"/>
      <c r="AC6" s="6"/>
      <c r="AE6" t="s">
        <v>72</v>
      </c>
      <c r="AI6" t="s">
        <v>93</v>
      </c>
      <c r="AJ6" t="s">
        <v>109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</row>
    <row r="7" spans="1:100" ht="15" customHeight="1" x14ac:dyDescent="0.25">
      <c r="B7" s="1" t="s">
        <v>22</v>
      </c>
      <c r="C7" s="76"/>
      <c r="D7" s="82"/>
      <c r="E7" s="26"/>
      <c r="F7" s="26"/>
      <c r="G7" s="145" t="s">
        <v>195</v>
      </c>
      <c r="H7" s="141">
        <f>IF(((COUNTIF(NEW!Y12:Y153,"MKSAP17 Complete")+COUNTIF(NEW!Y12:Y153,"MKSAP17 Print")+COUNTIF(NEW!Y12:Y153,"MKSAP17 Digital")+COUNTIF(MKSAP!E12:E155,"MKSAP17 Complete")+COUNTIF(MKSAP!E12:E155,"MKSAP17 Print")+COUNTIF(MKSAP!E12:E155,"MKSAP17 Digital")))&gt; 9,(SUM(Z12:Z153))*0.9,(SUM(Z12:Z153)))</f>
        <v>0</v>
      </c>
      <c r="I7" s="26"/>
      <c r="J7" s="26"/>
      <c r="K7" s="26"/>
      <c r="L7" s="127"/>
      <c r="M7" s="27"/>
      <c r="N7" s="6"/>
      <c r="O7" s="6"/>
      <c r="P7" s="6"/>
      <c r="Q7" s="6"/>
      <c r="R7" s="6"/>
      <c r="S7" s="6"/>
      <c r="T7" s="6"/>
      <c r="U7" s="6" t="s">
        <v>102</v>
      </c>
      <c r="V7" s="6"/>
      <c r="W7" s="125"/>
      <c r="X7" s="125"/>
      <c r="Y7" s="6" t="s">
        <v>179</v>
      </c>
      <c r="Z7" s="6"/>
      <c r="AA7" s="6"/>
      <c r="AB7" s="6" t="s">
        <v>66</v>
      </c>
      <c r="AC7" s="6"/>
      <c r="AE7" t="s">
        <v>73</v>
      </c>
      <c r="AI7" t="s">
        <v>94</v>
      </c>
      <c r="AJ7" t="s">
        <v>110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</row>
    <row r="8" spans="1:100" ht="15" customHeight="1" x14ac:dyDescent="0.25">
      <c r="B8" s="26"/>
      <c r="C8" s="26"/>
      <c r="D8" s="26"/>
      <c r="E8" s="26"/>
      <c r="F8" s="26"/>
      <c r="G8" s="147"/>
      <c r="H8" s="142"/>
      <c r="I8" s="26"/>
      <c r="J8" s="26"/>
      <c r="K8" s="26"/>
      <c r="L8" s="127"/>
      <c r="M8" s="27"/>
      <c r="N8" s="6"/>
      <c r="O8" s="6"/>
      <c r="P8" s="6"/>
      <c r="Q8" s="6"/>
      <c r="R8" s="6"/>
      <c r="S8" s="6"/>
      <c r="T8" s="6"/>
      <c r="U8" s="6" t="s">
        <v>103</v>
      </c>
      <c r="V8" s="6"/>
      <c r="W8" s="125"/>
      <c r="X8" s="125"/>
      <c r="Y8" s="6" t="s">
        <v>200</v>
      </c>
      <c r="Z8" s="6"/>
      <c r="AA8" s="6"/>
      <c r="AB8" s="6" t="s">
        <v>64</v>
      </c>
      <c r="AC8" s="6"/>
      <c r="AE8" s="2" t="s">
        <v>74</v>
      </c>
      <c r="AI8" t="s">
        <v>95</v>
      </c>
      <c r="AJ8" t="s">
        <v>217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100" ht="15.75" thickBot="1" x14ac:dyDescent="0.3">
      <c r="B9" s="26"/>
      <c r="C9" s="26"/>
      <c r="D9" s="26"/>
      <c r="E9" s="6"/>
      <c r="F9" s="6"/>
      <c r="G9" s="99">
        <f>(COUNTIF(NEW!Y11:Y152,"MKSAP17 Complete")+COUNTIF(NEW!Y11:Y152,"MKSAP17 Print")+COUNTIF(NEW!Y11:Y152,"MKSAP17 Digital")+COUNTIF(MKSAP!E11:E154,"MKSAP17 Complete")+COUNTIF(MKSAP!E11:E154,"MKSAP17 Print")+COUNTIF(MKSAP!E11:E154,"MKSAP17 Digital"))</f>
        <v>0</v>
      </c>
      <c r="H9" s="90" t="str">
        <f>IF(((COUNTIF(NEW!Y12:Y153,"MKSAP17 Complete")+COUNTIF(NEW!Y12:Y153,"MKSAP17 Print")+COUNTIF(NEW!Y12:Y153,"MKSAP17 Digital")+COUNTIF(MKSAP!E12:E155,"MKSAP17 Complete")+COUNTIF(MKSAP!E12:E155,"MKSAP17 Print")+COUNTIF(MKSAP!E12:E155,"MKSAP17 Digital")))&gt; 9,"Reflects Qty Discount","")</f>
        <v/>
      </c>
      <c r="I9" s="25"/>
      <c r="J9" s="25"/>
      <c r="K9" s="5"/>
      <c r="L9" s="128"/>
      <c r="M9" s="6"/>
      <c r="N9" s="6"/>
      <c r="O9" s="6"/>
      <c r="P9" s="6"/>
      <c r="Q9" s="6">
        <v>0</v>
      </c>
      <c r="R9" s="6"/>
      <c r="S9" s="6"/>
      <c r="T9" s="6"/>
      <c r="U9" s="6" t="s">
        <v>103</v>
      </c>
      <c r="V9" s="6"/>
      <c r="W9" s="125"/>
      <c r="X9" s="125"/>
      <c r="Y9" s="6"/>
      <c r="Z9" s="6"/>
      <c r="AA9" s="6"/>
      <c r="AB9" s="6" t="s">
        <v>65</v>
      </c>
      <c r="AC9" s="6"/>
      <c r="AE9" t="s">
        <v>75</v>
      </c>
      <c r="AI9" t="s">
        <v>96</v>
      </c>
      <c r="AJ9" t="s">
        <v>111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 spans="1:100" ht="18.75" x14ac:dyDescent="0.25">
      <c r="B10" s="137" t="s">
        <v>80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9"/>
      <c r="M10" s="137" t="s">
        <v>24</v>
      </c>
      <c r="N10" s="139"/>
      <c r="O10" s="134" t="s">
        <v>28</v>
      </c>
      <c r="P10" s="135"/>
      <c r="Q10" s="135"/>
      <c r="R10" s="135"/>
      <c r="S10" s="135"/>
      <c r="T10" s="136"/>
      <c r="U10" s="137" t="s">
        <v>29</v>
      </c>
      <c r="V10" s="138"/>
      <c r="W10" s="138"/>
      <c r="X10" s="139"/>
      <c r="Y10" s="137" t="s">
        <v>180</v>
      </c>
      <c r="Z10" s="149"/>
      <c r="AA10" s="150"/>
      <c r="AB10" s="132" t="s">
        <v>18</v>
      </c>
      <c r="AC10" s="133"/>
      <c r="AD10" s="2"/>
      <c r="AE10" t="s">
        <v>76</v>
      </c>
      <c r="AF10" s="2"/>
      <c r="AG10" s="2"/>
      <c r="AH10" s="2"/>
      <c r="AI10" t="s">
        <v>97</v>
      </c>
      <c r="AJ10" t="s">
        <v>112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0" s="2" customFormat="1" ht="65.25" customHeight="1" x14ac:dyDescent="0.25">
      <c r="A11" s="7"/>
      <c r="B11" s="85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78</v>
      </c>
      <c r="K11" s="18" t="s">
        <v>23</v>
      </c>
      <c r="L11" s="129" t="s">
        <v>9</v>
      </c>
      <c r="M11" s="18" t="s">
        <v>152</v>
      </c>
      <c r="N11" s="18" t="s">
        <v>10</v>
      </c>
      <c r="O11" s="18" t="s">
        <v>11</v>
      </c>
      <c r="P11" s="18" t="s">
        <v>7</v>
      </c>
      <c r="Q11" s="18" t="s">
        <v>12</v>
      </c>
      <c r="R11" s="18" t="s">
        <v>13</v>
      </c>
      <c r="S11" s="18" t="s">
        <v>14</v>
      </c>
      <c r="T11" s="18" t="s">
        <v>15</v>
      </c>
      <c r="U11" s="18" t="s">
        <v>16</v>
      </c>
      <c r="V11" s="18" t="s">
        <v>17</v>
      </c>
      <c r="W11" s="129" t="s">
        <v>86</v>
      </c>
      <c r="X11" s="129" t="s">
        <v>87</v>
      </c>
      <c r="Y11" s="18" t="s">
        <v>183</v>
      </c>
      <c r="Z11" s="18" t="s">
        <v>187</v>
      </c>
      <c r="AA11" s="18" t="s">
        <v>196</v>
      </c>
      <c r="AB11" s="18" t="s">
        <v>19</v>
      </c>
      <c r="AC11" s="18" t="s">
        <v>20</v>
      </c>
      <c r="AD11"/>
      <c r="AE11" t="s">
        <v>77</v>
      </c>
      <c r="AF11"/>
      <c r="AG11"/>
      <c r="AH11"/>
      <c r="AI11" t="s">
        <v>98</v>
      </c>
      <c r="AJ11" t="s">
        <v>113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</row>
    <row r="12" spans="1:100" x14ac:dyDescent="0.25">
      <c r="B12" s="65"/>
      <c r="C12" s="9"/>
      <c r="D12" s="28"/>
      <c r="E12" s="9"/>
      <c r="F12" s="9"/>
      <c r="G12" s="9"/>
      <c r="H12" s="9"/>
      <c r="I12" s="10"/>
      <c r="J12" s="20"/>
      <c r="K12" s="10" t="s">
        <v>26</v>
      </c>
      <c r="L12" s="11"/>
      <c r="M12" s="12"/>
      <c r="N12" s="9"/>
      <c r="O12" s="9"/>
      <c r="P12" s="9"/>
      <c r="Q12" s="9"/>
      <c r="R12" s="9"/>
      <c r="S12" s="9"/>
      <c r="T12" s="9"/>
      <c r="U12" s="14"/>
      <c r="V12" s="9"/>
      <c r="W12" s="16"/>
      <c r="X12" s="16"/>
      <c r="Y12" s="17"/>
      <c r="Z12" s="100">
        <f>IF(Y12="MKSAP17 Complete", 499, IF(Y12="MKSAP17 Print", 329, IF(Y12="MKSAP17 Digital", 349,
IF(Y12="No Mksap", 0,0))))</f>
        <v>0</v>
      </c>
      <c r="AA1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9,Z12*0.9,"")</f>
        <v/>
      </c>
      <c r="AB12" s="9"/>
      <c r="AC12" s="9"/>
      <c r="AI12" t="s">
        <v>99</v>
      </c>
      <c r="AJ12" t="s">
        <v>114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x14ac:dyDescent="0.25">
      <c r="B13" s="23"/>
      <c r="C13" s="22"/>
      <c r="D13" s="22"/>
      <c r="E13" s="22"/>
      <c r="F13" s="22"/>
      <c r="G13" s="22"/>
      <c r="H13" s="22"/>
      <c r="I13" s="8"/>
      <c r="J13" s="21"/>
      <c r="K13" s="8" t="s">
        <v>26</v>
      </c>
      <c r="L13" s="3"/>
      <c r="M13" s="13"/>
      <c r="N13" s="62"/>
      <c r="O13" s="22"/>
      <c r="P13" s="22"/>
      <c r="Q13" s="22"/>
      <c r="R13" s="22"/>
      <c r="S13" s="22"/>
      <c r="T13" s="22"/>
      <c r="U13" s="15"/>
      <c r="V13" s="22"/>
      <c r="W13" s="17"/>
      <c r="X13" s="17"/>
      <c r="Y13" s="17"/>
      <c r="Z13" s="100">
        <f t="shared" ref="Z13:Z76" si="0">IF(Y13="MKSAP17 Complete", 499, IF(Y13="MKSAP17 Print", 329, IF(Y13="MKSAP17 Digital", 349,
IF(Y13="No Mksap", 0,0))))</f>
        <v>0</v>
      </c>
      <c r="AA1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9,Z13*0.9,"")</f>
        <v/>
      </c>
      <c r="AB13" s="22"/>
      <c r="AC13" s="22"/>
      <c r="AJ13" t="s">
        <v>115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00" x14ac:dyDescent="0.25">
      <c r="B14" s="23"/>
      <c r="C14" s="22"/>
      <c r="D14" s="22"/>
      <c r="E14" s="22"/>
      <c r="F14" s="22"/>
      <c r="G14" s="22"/>
      <c r="H14" s="22"/>
      <c r="I14" s="8"/>
      <c r="J14" s="21"/>
      <c r="K14" s="8" t="s">
        <v>26</v>
      </c>
      <c r="L14" s="87"/>
      <c r="M14" s="13"/>
      <c r="N14" s="22"/>
      <c r="O14" s="22"/>
      <c r="P14" s="22"/>
      <c r="Q14" s="22"/>
      <c r="R14" s="22"/>
      <c r="S14" s="22"/>
      <c r="T14" s="22"/>
      <c r="U14" s="15"/>
      <c r="V14" s="22"/>
      <c r="W14" s="17"/>
      <c r="X14" s="17"/>
      <c r="Y14" s="17"/>
      <c r="Z14" s="100">
        <f t="shared" si="0"/>
        <v>0</v>
      </c>
      <c r="AA1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9,Z14*0.9,"")</f>
        <v/>
      </c>
      <c r="AB14" s="22"/>
      <c r="AC14" s="22"/>
      <c r="AJ14" t="s">
        <v>116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0" x14ac:dyDescent="0.25">
      <c r="B15" s="19"/>
      <c r="C15" s="22"/>
      <c r="D15" s="22"/>
      <c r="E15" s="22"/>
      <c r="F15" s="22"/>
      <c r="G15" s="22"/>
      <c r="H15" s="22"/>
      <c r="I15" s="8"/>
      <c r="J15" s="21"/>
      <c r="K15" s="8" t="s">
        <v>26</v>
      </c>
      <c r="L15" s="87"/>
      <c r="M15" s="13"/>
      <c r="N15" s="22"/>
      <c r="O15" s="22"/>
      <c r="P15" s="22"/>
      <c r="Q15" s="22"/>
      <c r="R15" s="22"/>
      <c r="S15" s="22"/>
      <c r="T15" s="22"/>
      <c r="U15" s="15"/>
      <c r="V15" s="22"/>
      <c r="W15" s="17"/>
      <c r="X15" s="17"/>
      <c r="Y15" s="17"/>
      <c r="Z15" s="100">
        <f t="shared" si="0"/>
        <v>0</v>
      </c>
      <c r="AA1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9,Z15*0.9,"")</f>
        <v/>
      </c>
      <c r="AB15" s="22"/>
      <c r="AC15" s="22"/>
      <c r="AJ15" t="s">
        <v>117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0" x14ac:dyDescent="0.25">
      <c r="B16" s="19"/>
      <c r="C16" s="22"/>
      <c r="D16" s="22"/>
      <c r="E16" s="22"/>
      <c r="F16" s="22"/>
      <c r="G16" s="22"/>
      <c r="H16" s="22"/>
      <c r="I16" s="8"/>
      <c r="J16" s="21"/>
      <c r="K16" s="8" t="s">
        <v>26</v>
      </c>
      <c r="L16" s="87"/>
      <c r="M16" s="13"/>
      <c r="N16" s="22"/>
      <c r="O16" s="22"/>
      <c r="P16" s="22"/>
      <c r="Q16" s="22"/>
      <c r="R16" s="22"/>
      <c r="S16" s="22"/>
      <c r="T16" s="22"/>
      <c r="U16" s="15"/>
      <c r="V16" s="22"/>
      <c r="W16" s="17"/>
      <c r="X16" s="17"/>
      <c r="Y16" s="17"/>
      <c r="Z16" s="100">
        <f t="shared" si="0"/>
        <v>0</v>
      </c>
      <c r="AA1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9,Z16*0.9,"")</f>
        <v/>
      </c>
      <c r="AB16" s="22"/>
      <c r="AC16" s="22"/>
      <c r="AJ16" t="s">
        <v>118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2:100" x14ac:dyDescent="0.25">
      <c r="B17" s="19"/>
      <c r="C17" s="22"/>
      <c r="D17" s="22"/>
      <c r="E17" s="22"/>
      <c r="F17" s="22"/>
      <c r="G17" s="22"/>
      <c r="H17" s="22"/>
      <c r="I17" s="8"/>
      <c r="J17" s="21"/>
      <c r="K17" s="8" t="s">
        <v>26</v>
      </c>
      <c r="L17" s="87"/>
      <c r="M17" s="13"/>
      <c r="N17" s="22"/>
      <c r="O17" s="22"/>
      <c r="P17" s="22"/>
      <c r="Q17" s="22"/>
      <c r="R17" s="22"/>
      <c r="S17" s="22"/>
      <c r="T17" s="22"/>
      <c r="U17" s="15"/>
      <c r="V17" s="22"/>
      <c r="W17" s="17"/>
      <c r="X17" s="17"/>
      <c r="Y17" s="17"/>
      <c r="Z17" s="100">
        <f t="shared" si="0"/>
        <v>0</v>
      </c>
      <c r="AA1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9,Z17*0.9,"")</f>
        <v/>
      </c>
      <c r="AB17" s="22"/>
      <c r="AC17" s="22"/>
      <c r="AJ17" t="s">
        <v>119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2:100" x14ac:dyDescent="0.25">
      <c r="B18" s="19"/>
      <c r="C18" s="22"/>
      <c r="D18" s="22"/>
      <c r="E18" s="22"/>
      <c r="F18" s="22"/>
      <c r="G18" s="22"/>
      <c r="H18" s="22"/>
      <c r="I18" s="8"/>
      <c r="J18" s="21"/>
      <c r="K18" s="8" t="s">
        <v>26</v>
      </c>
      <c r="L18" s="87"/>
      <c r="M18" s="13"/>
      <c r="N18" s="22"/>
      <c r="O18" s="22"/>
      <c r="P18" s="22"/>
      <c r="Q18" s="22"/>
      <c r="R18" s="22"/>
      <c r="S18" s="22"/>
      <c r="T18" s="22"/>
      <c r="U18" s="15"/>
      <c r="V18" s="22"/>
      <c r="W18" s="17"/>
      <c r="X18" s="17"/>
      <c r="Y18" s="17"/>
      <c r="Z18" s="100">
        <f t="shared" si="0"/>
        <v>0</v>
      </c>
      <c r="AA1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9,Z18*0.9,"")</f>
        <v/>
      </c>
      <c r="AB18" s="22"/>
      <c r="AC18" s="22"/>
      <c r="AE18" t="s">
        <v>30</v>
      </c>
      <c r="AJ18" t="s">
        <v>120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2:100" ht="15.75" x14ac:dyDescent="0.25">
      <c r="B19" s="19"/>
      <c r="C19" s="22"/>
      <c r="D19" s="22"/>
      <c r="E19" s="4"/>
      <c r="F19" s="22"/>
      <c r="G19" s="22"/>
      <c r="H19" s="22"/>
      <c r="I19" s="8"/>
      <c r="J19" s="21"/>
      <c r="K19" s="8" t="s">
        <v>26</v>
      </c>
      <c r="L19" s="87"/>
      <c r="M19" s="13"/>
      <c r="N19" s="22"/>
      <c r="O19" s="22"/>
      <c r="P19" s="22"/>
      <c r="Q19" s="22"/>
      <c r="R19" s="22"/>
      <c r="S19" s="22"/>
      <c r="T19" s="22"/>
      <c r="U19" s="15"/>
      <c r="V19" s="22"/>
      <c r="W19" s="17"/>
      <c r="X19" s="17"/>
      <c r="Y19" s="17"/>
      <c r="Z19" s="100">
        <f t="shared" si="0"/>
        <v>0</v>
      </c>
      <c r="AA1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9,Z19*0.9,"")</f>
        <v/>
      </c>
      <c r="AB19" s="22"/>
      <c r="AC19" s="22"/>
      <c r="AE19" t="s">
        <v>31</v>
      </c>
      <c r="AJ19" t="s">
        <v>121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2:100" x14ac:dyDescent="0.25">
      <c r="B20" s="19"/>
      <c r="C20" s="22"/>
      <c r="D20" s="22"/>
      <c r="E20" s="22"/>
      <c r="F20" s="22"/>
      <c r="G20" s="22"/>
      <c r="H20" s="22"/>
      <c r="I20" s="8"/>
      <c r="J20" s="21"/>
      <c r="K20" s="8" t="s">
        <v>26</v>
      </c>
      <c r="L20" s="87"/>
      <c r="M20" s="13"/>
      <c r="N20" s="22"/>
      <c r="O20" s="22"/>
      <c r="P20" s="22"/>
      <c r="Q20" s="22"/>
      <c r="R20" s="22"/>
      <c r="S20" s="22"/>
      <c r="T20" s="22"/>
      <c r="U20" s="15"/>
      <c r="V20" s="22"/>
      <c r="W20" s="17"/>
      <c r="X20" s="17"/>
      <c r="Y20" s="17"/>
      <c r="Z20" s="100">
        <f t="shared" si="0"/>
        <v>0</v>
      </c>
      <c r="AA2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9,Z20*0.9,"")</f>
        <v/>
      </c>
      <c r="AB20" s="22"/>
      <c r="AC20" s="22"/>
      <c r="AE20" t="s">
        <v>63</v>
      </c>
      <c r="AJ20" t="s">
        <v>81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2:100" x14ac:dyDescent="0.25">
      <c r="B21" s="19"/>
      <c r="C21" s="22"/>
      <c r="D21" s="22"/>
      <c r="E21" s="22"/>
      <c r="F21" s="22"/>
      <c r="G21" s="22"/>
      <c r="H21" s="22"/>
      <c r="I21" s="8"/>
      <c r="J21" s="21"/>
      <c r="K21" s="8" t="s">
        <v>26</v>
      </c>
      <c r="L21" s="87"/>
      <c r="M21" s="13"/>
      <c r="N21" s="22"/>
      <c r="O21" s="22"/>
      <c r="P21" s="22"/>
      <c r="Q21" s="22"/>
      <c r="R21" s="22"/>
      <c r="S21" s="22"/>
      <c r="T21" s="22"/>
      <c r="U21" s="15"/>
      <c r="V21" s="22"/>
      <c r="W21" s="17"/>
      <c r="X21" s="17"/>
      <c r="Y21" s="17"/>
      <c r="Z21" s="100">
        <f t="shared" si="0"/>
        <v>0</v>
      </c>
      <c r="AA2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9,Z21*0.9,"")</f>
        <v/>
      </c>
      <c r="AB21" s="22"/>
      <c r="AC21" s="22"/>
      <c r="AE21" t="s">
        <v>32</v>
      </c>
      <c r="AJ21" t="s">
        <v>122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2:100" x14ac:dyDescent="0.25">
      <c r="B22" s="19"/>
      <c r="C22" s="22"/>
      <c r="D22" s="22"/>
      <c r="E22" s="22"/>
      <c r="F22" s="22"/>
      <c r="G22" s="22"/>
      <c r="H22" s="22"/>
      <c r="I22" s="8"/>
      <c r="J22" s="21"/>
      <c r="K22" s="8" t="s">
        <v>26</v>
      </c>
      <c r="L22" s="87"/>
      <c r="M22" s="13"/>
      <c r="N22" s="22"/>
      <c r="O22" s="22"/>
      <c r="P22" s="22"/>
      <c r="Q22" s="22"/>
      <c r="R22" s="22"/>
      <c r="S22" s="22"/>
      <c r="T22" s="22"/>
      <c r="U22" s="15"/>
      <c r="V22" s="22"/>
      <c r="W22" s="17"/>
      <c r="X22" s="17"/>
      <c r="Y22" s="17"/>
      <c r="Z22" s="100">
        <f t="shared" si="0"/>
        <v>0</v>
      </c>
      <c r="AA2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9,Z22*0.9,"")</f>
        <v/>
      </c>
      <c r="AB22" s="22"/>
      <c r="AC22" s="22"/>
      <c r="AE22" t="s">
        <v>33</v>
      </c>
      <c r="AJ22" t="s">
        <v>123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2:100" x14ac:dyDescent="0.25">
      <c r="B23" s="19"/>
      <c r="C23" s="22"/>
      <c r="D23" s="22"/>
      <c r="E23" s="22"/>
      <c r="F23" s="22"/>
      <c r="G23" s="22"/>
      <c r="H23" s="22"/>
      <c r="I23" s="8"/>
      <c r="J23" s="21"/>
      <c r="K23" s="8" t="s">
        <v>26</v>
      </c>
      <c r="L23" s="87"/>
      <c r="M23" s="13"/>
      <c r="N23" s="22"/>
      <c r="O23" s="22"/>
      <c r="P23" s="22"/>
      <c r="Q23" s="22"/>
      <c r="R23" s="22"/>
      <c r="S23" s="22"/>
      <c r="T23" s="22"/>
      <c r="U23" s="15"/>
      <c r="V23" s="22"/>
      <c r="W23" s="17"/>
      <c r="X23" s="17"/>
      <c r="Y23" s="17"/>
      <c r="Z23" s="100">
        <f t="shared" si="0"/>
        <v>0</v>
      </c>
      <c r="AA2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9,Z23*0.9,"")</f>
        <v/>
      </c>
      <c r="AB23" s="22"/>
      <c r="AC23" s="22"/>
      <c r="AE23" t="s">
        <v>34</v>
      </c>
      <c r="AJ23" t="s">
        <v>4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2:100" x14ac:dyDescent="0.25">
      <c r="B24" s="19"/>
      <c r="C24" s="22"/>
      <c r="D24" s="22"/>
      <c r="E24" s="22"/>
      <c r="F24" s="22"/>
      <c r="G24" s="22"/>
      <c r="H24" s="22"/>
      <c r="I24" s="8"/>
      <c r="J24" s="21"/>
      <c r="K24" s="8" t="s">
        <v>26</v>
      </c>
      <c r="L24" s="3"/>
      <c r="M24" s="13"/>
      <c r="N24" s="22"/>
      <c r="O24" s="22"/>
      <c r="P24" s="22"/>
      <c r="Q24" s="22"/>
      <c r="R24" s="22"/>
      <c r="S24" s="22"/>
      <c r="T24" s="22"/>
      <c r="U24" s="15"/>
      <c r="V24" s="22"/>
      <c r="W24" s="17"/>
      <c r="X24" s="17"/>
      <c r="Y24" s="17"/>
      <c r="Z24" s="100">
        <f t="shared" si="0"/>
        <v>0</v>
      </c>
      <c r="AA2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9,Z24*0.9,"")</f>
        <v/>
      </c>
      <c r="AB24" s="22"/>
      <c r="AC24" s="22"/>
      <c r="AE24" t="s">
        <v>35</v>
      </c>
      <c r="AJ24" t="s">
        <v>124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2:100" x14ac:dyDescent="0.25">
      <c r="B25" s="19"/>
      <c r="C25" s="22"/>
      <c r="D25" s="22"/>
      <c r="E25" s="22"/>
      <c r="F25" s="22"/>
      <c r="G25" s="22"/>
      <c r="H25" s="22"/>
      <c r="I25" s="8"/>
      <c r="J25" s="21"/>
      <c r="K25" s="8" t="s">
        <v>26</v>
      </c>
      <c r="L25" s="3"/>
      <c r="M25" s="13"/>
      <c r="N25" s="22"/>
      <c r="O25" s="22"/>
      <c r="P25" s="22"/>
      <c r="Q25" s="22"/>
      <c r="R25" s="22"/>
      <c r="S25" s="22"/>
      <c r="T25" s="22"/>
      <c r="U25" s="15"/>
      <c r="V25" s="22"/>
      <c r="W25" s="17"/>
      <c r="X25" s="17"/>
      <c r="Y25" s="17"/>
      <c r="Z25" s="100">
        <f t="shared" si="0"/>
        <v>0</v>
      </c>
      <c r="AA2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9,Z25*0.9,"")</f>
        <v/>
      </c>
      <c r="AB25" s="22"/>
      <c r="AC25" s="22"/>
      <c r="AE25" t="s">
        <v>36</v>
      </c>
      <c r="AJ25" t="s">
        <v>125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2:100" x14ac:dyDescent="0.25">
      <c r="B26" s="19"/>
      <c r="C26" s="22"/>
      <c r="D26" s="22"/>
      <c r="E26" s="22"/>
      <c r="F26" s="22"/>
      <c r="G26" s="22"/>
      <c r="H26" s="22"/>
      <c r="I26" s="8"/>
      <c r="J26" s="21"/>
      <c r="K26" s="8" t="s">
        <v>26</v>
      </c>
      <c r="L26" s="3"/>
      <c r="M26" s="13"/>
      <c r="N26" s="22"/>
      <c r="O26" s="22"/>
      <c r="P26" s="22"/>
      <c r="Q26" s="22"/>
      <c r="R26" s="22"/>
      <c r="S26" s="22"/>
      <c r="T26" s="22"/>
      <c r="U26" s="15"/>
      <c r="V26" s="22"/>
      <c r="W26" s="17"/>
      <c r="X26" s="17"/>
      <c r="Y26" s="17"/>
      <c r="Z26" s="100">
        <f t="shared" si="0"/>
        <v>0</v>
      </c>
      <c r="AA2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9,Z26*0.9,"")</f>
        <v/>
      </c>
      <c r="AB26" s="22"/>
      <c r="AC26" s="22"/>
      <c r="AE26" t="s">
        <v>37</v>
      </c>
      <c r="AJ26" t="s">
        <v>126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2:100" x14ac:dyDescent="0.25">
      <c r="B27" s="19"/>
      <c r="C27" s="22"/>
      <c r="D27" s="22"/>
      <c r="E27" s="22"/>
      <c r="F27" s="22"/>
      <c r="G27" s="22"/>
      <c r="H27" s="22"/>
      <c r="I27" s="8"/>
      <c r="J27" s="21"/>
      <c r="K27" s="8" t="s">
        <v>26</v>
      </c>
      <c r="L27" s="3"/>
      <c r="M27" s="13"/>
      <c r="N27" s="22"/>
      <c r="O27" s="22"/>
      <c r="P27" s="22"/>
      <c r="Q27" s="22"/>
      <c r="R27" s="22"/>
      <c r="S27" s="22"/>
      <c r="T27" s="22"/>
      <c r="U27" s="15"/>
      <c r="V27" s="22"/>
      <c r="W27" s="17"/>
      <c r="X27" s="17"/>
      <c r="Y27" s="17"/>
      <c r="Z27" s="100">
        <f t="shared" si="0"/>
        <v>0</v>
      </c>
      <c r="AA2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9,Z27*0.9,"")</f>
        <v/>
      </c>
      <c r="AB27" s="22"/>
      <c r="AC27" s="22"/>
      <c r="AE27" t="s">
        <v>38</v>
      </c>
      <c r="AJ27" t="s">
        <v>127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2:100" x14ac:dyDescent="0.25">
      <c r="B28" s="19"/>
      <c r="C28" s="22"/>
      <c r="D28" s="22"/>
      <c r="E28" s="22"/>
      <c r="F28" s="22"/>
      <c r="G28" s="22"/>
      <c r="H28" s="22"/>
      <c r="I28" s="8"/>
      <c r="J28" s="21"/>
      <c r="K28" s="8" t="s">
        <v>26</v>
      </c>
      <c r="L28" s="3"/>
      <c r="M28" s="13"/>
      <c r="N28" s="22"/>
      <c r="O28" s="22"/>
      <c r="P28" s="22"/>
      <c r="Q28" s="22"/>
      <c r="R28" s="22"/>
      <c r="S28" s="22"/>
      <c r="T28" s="22"/>
      <c r="U28" s="15"/>
      <c r="V28" s="22"/>
      <c r="W28" s="17"/>
      <c r="X28" s="17"/>
      <c r="Y28" s="17"/>
      <c r="Z28" s="100">
        <f t="shared" si="0"/>
        <v>0</v>
      </c>
      <c r="AA2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9,Z28*0.9,"")</f>
        <v/>
      </c>
      <c r="AB28" s="22"/>
      <c r="AC28" s="22"/>
      <c r="AE28" t="s">
        <v>39</v>
      </c>
      <c r="AJ28" t="s">
        <v>128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2:100" x14ac:dyDescent="0.25">
      <c r="B29" s="19"/>
      <c r="C29" s="22"/>
      <c r="D29" s="22"/>
      <c r="E29" s="22"/>
      <c r="F29" s="22"/>
      <c r="G29" s="22"/>
      <c r="H29" s="22"/>
      <c r="I29" s="8"/>
      <c r="J29" s="21"/>
      <c r="K29" s="8" t="s">
        <v>26</v>
      </c>
      <c r="L29" s="3"/>
      <c r="M29" s="13"/>
      <c r="N29" s="22"/>
      <c r="O29" s="22"/>
      <c r="P29" s="22"/>
      <c r="Q29" s="22"/>
      <c r="R29" s="22"/>
      <c r="S29" s="22"/>
      <c r="T29" s="22"/>
      <c r="U29" s="15"/>
      <c r="V29" s="22"/>
      <c r="W29" s="17"/>
      <c r="X29" s="17"/>
      <c r="Y29" s="17"/>
      <c r="Z29" s="100">
        <f t="shared" si="0"/>
        <v>0</v>
      </c>
      <c r="AA2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9,Z29*0.9,"")</f>
        <v/>
      </c>
      <c r="AB29" s="22"/>
      <c r="AC29" s="22"/>
      <c r="AE29" t="s">
        <v>40</v>
      </c>
      <c r="AJ29" t="s">
        <v>129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2:100" x14ac:dyDescent="0.25">
      <c r="B30" s="19"/>
      <c r="C30" s="22"/>
      <c r="D30" s="22"/>
      <c r="E30" s="22"/>
      <c r="F30" s="22"/>
      <c r="G30" s="22"/>
      <c r="H30" s="22"/>
      <c r="I30" s="8"/>
      <c r="J30" s="21"/>
      <c r="K30" s="8" t="s">
        <v>26</v>
      </c>
      <c r="L30" s="3"/>
      <c r="M30" s="13"/>
      <c r="N30" s="22"/>
      <c r="O30" s="22"/>
      <c r="P30" s="22"/>
      <c r="Q30" s="22"/>
      <c r="R30" s="22"/>
      <c r="S30" s="22"/>
      <c r="T30" s="22"/>
      <c r="U30" s="15"/>
      <c r="V30" s="22"/>
      <c r="W30" s="17"/>
      <c r="X30" s="17"/>
      <c r="Y30" s="17"/>
      <c r="Z30" s="100">
        <f t="shared" si="0"/>
        <v>0</v>
      </c>
      <c r="AA3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9,Z30*0.9,"")</f>
        <v/>
      </c>
      <c r="AB30" s="22"/>
      <c r="AC30" s="22"/>
      <c r="AE30" t="s">
        <v>41</v>
      </c>
      <c r="AJ30" t="s">
        <v>130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2:100" x14ac:dyDescent="0.25">
      <c r="B31" s="19"/>
      <c r="C31" s="22"/>
      <c r="D31" s="22"/>
      <c r="E31" s="22"/>
      <c r="F31" s="22"/>
      <c r="G31" s="22"/>
      <c r="H31" s="22"/>
      <c r="I31" s="8"/>
      <c r="J31" s="21"/>
      <c r="K31" s="8" t="s">
        <v>26</v>
      </c>
      <c r="L31" s="3"/>
      <c r="M31" s="13"/>
      <c r="N31" s="22"/>
      <c r="O31" s="22"/>
      <c r="P31" s="22"/>
      <c r="Q31" s="22"/>
      <c r="R31" s="22"/>
      <c r="S31" s="22"/>
      <c r="T31" s="22"/>
      <c r="U31" s="15"/>
      <c r="V31" s="22"/>
      <c r="W31" s="17"/>
      <c r="X31" s="17"/>
      <c r="Y31" s="17"/>
      <c r="Z31" s="100">
        <f t="shared" si="0"/>
        <v>0</v>
      </c>
      <c r="AA3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9,Z31*0.9,"")</f>
        <v/>
      </c>
      <c r="AB31" s="22"/>
      <c r="AC31" s="22"/>
      <c r="AE31" t="s">
        <v>42</v>
      </c>
      <c r="AJ31" t="s">
        <v>131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2:100" x14ac:dyDescent="0.25">
      <c r="B32" s="19"/>
      <c r="C32" s="22"/>
      <c r="D32" s="22"/>
      <c r="E32" s="22"/>
      <c r="F32" s="22"/>
      <c r="G32" s="22"/>
      <c r="H32" s="22"/>
      <c r="I32" s="8"/>
      <c r="J32" s="21"/>
      <c r="K32" s="8" t="s">
        <v>26</v>
      </c>
      <c r="L32" s="3"/>
      <c r="M32" s="13"/>
      <c r="N32" s="22"/>
      <c r="O32" s="22"/>
      <c r="P32" s="22"/>
      <c r="Q32" s="22"/>
      <c r="R32" s="22"/>
      <c r="S32" s="22"/>
      <c r="T32" s="22"/>
      <c r="U32" s="15"/>
      <c r="V32" s="22"/>
      <c r="W32" s="17"/>
      <c r="X32" s="17"/>
      <c r="Y32" s="17"/>
      <c r="Z32" s="100">
        <f t="shared" si="0"/>
        <v>0</v>
      </c>
      <c r="AA3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9,Z32*0.9,"")</f>
        <v/>
      </c>
      <c r="AB32" s="22"/>
      <c r="AC32" s="22"/>
      <c r="AE32" t="s">
        <v>43</v>
      </c>
      <c r="AJ32" t="s">
        <v>132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2:100" x14ac:dyDescent="0.25">
      <c r="B33" s="19"/>
      <c r="C33" s="22"/>
      <c r="D33" s="22"/>
      <c r="E33" s="22"/>
      <c r="F33" s="22"/>
      <c r="G33" s="22"/>
      <c r="H33" s="22"/>
      <c r="I33" s="8"/>
      <c r="J33" s="21"/>
      <c r="K33" s="8" t="s">
        <v>26</v>
      </c>
      <c r="L33" s="3"/>
      <c r="M33" s="13"/>
      <c r="N33" s="22"/>
      <c r="O33" s="22"/>
      <c r="P33" s="22"/>
      <c r="Q33" s="22"/>
      <c r="R33" s="22"/>
      <c r="S33" s="22"/>
      <c r="T33" s="22"/>
      <c r="U33" s="15"/>
      <c r="V33" s="22"/>
      <c r="W33" s="17"/>
      <c r="X33" s="17"/>
      <c r="Y33" s="17"/>
      <c r="Z33" s="100">
        <f t="shared" si="0"/>
        <v>0</v>
      </c>
      <c r="AA3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9,Z33*0.9,"")</f>
        <v/>
      </c>
      <c r="AB33" s="22"/>
      <c r="AC33" s="22"/>
      <c r="AE33" t="s">
        <v>44</v>
      </c>
      <c r="AJ33" t="s">
        <v>133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2:100" x14ac:dyDescent="0.25">
      <c r="B34" s="19"/>
      <c r="C34" s="22"/>
      <c r="D34" s="22"/>
      <c r="E34" s="22"/>
      <c r="F34" s="22"/>
      <c r="G34" s="22"/>
      <c r="H34" s="22"/>
      <c r="I34" s="8"/>
      <c r="J34" s="21"/>
      <c r="K34" s="8" t="s">
        <v>26</v>
      </c>
      <c r="L34" s="3"/>
      <c r="M34" s="13"/>
      <c r="N34" s="22"/>
      <c r="O34" s="22"/>
      <c r="P34" s="22"/>
      <c r="Q34" s="22"/>
      <c r="R34" s="22"/>
      <c r="S34" s="22"/>
      <c r="T34" s="22"/>
      <c r="U34" s="15"/>
      <c r="V34" s="22"/>
      <c r="W34" s="17"/>
      <c r="X34" s="17"/>
      <c r="Y34" s="17"/>
      <c r="Z34" s="100">
        <f t="shared" si="0"/>
        <v>0</v>
      </c>
      <c r="AA3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9,Z34*0.9,"")</f>
        <v/>
      </c>
      <c r="AB34" s="22"/>
      <c r="AC34" s="22"/>
      <c r="AE34" t="s">
        <v>45</v>
      </c>
      <c r="AJ34" t="s">
        <v>134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2:100" x14ac:dyDescent="0.25">
      <c r="B35" s="19"/>
      <c r="C35" s="22"/>
      <c r="D35" s="22"/>
      <c r="E35" s="22"/>
      <c r="F35" s="22"/>
      <c r="G35" s="22"/>
      <c r="H35" s="22"/>
      <c r="I35" s="8"/>
      <c r="J35" s="21"/>
      <c r="K35" s="8" t="s">
        <v>26</v>
      </c>
      <c r="L35" s="3"/>
      <c r="M35" s="13"/>
      <c r="N35" s="22"/>
      <c r="O35" s="22"/>
      <c r="P35" s="22"/>
      <c r="Q35" s="22"/>
      <c r="R35" s="22"/>
      <c r="S35" s="22"/>
      <c r="T35" s="22"/>
      <c r="U35" s="15"/>
      <c r="V35" s="22"/>
      <c r="W35" s="17"/>
      <c r="X35" s="17"/>
      <c r="Y35" s="17"/>
      <c r="Z35" s="100">
        <f t="shared" si="0"/>
        <v>0</v>
      </c>
      <c r="AA3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9,Z35*0.9,"")</f>
        <v/>
      </c>
      <c r="AB35" s="22"/>
      <c r="AC35" s="22"/>
      <c r="AE35" t="s">
        <v>46</v>
      </c>
      <c r="AJ35" t="s">
        <v>135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2:100" x14ac:dyDescent="0.25">
      <c r="B36" s="19"/>
      <c r="C36" s="22"/>
      <c r="D36" s="22"/>
      <c r="E36" s="22"/>
      <c r="F36" s="22"/>
      <c r="G36" s="22"/>
      <c r="H36" s="22"/>
      <c r="I36" s="8"/>
      <c r="J36" s="21"/>
      <c r="K36" s="8" t="s">
        <v>26</v>
      </c>
      <c r="L36" s="3"/>
      <c r="M36" s="13"/>
      <c r="N36" s="22"/>
      <c r="O36" s="22"/>
      <c r="P36" s="22"/>
      <c r="Q36" s="22"/>
      <c r="R36" s="22"/>
      <c r="S36" s="22"/>
      <c r="T36" s="22"/>
      <c r="U36" s="15"/>
      <c r="V36" s="22"/>
      <c r="W36" s="17"/>
      <c r="X36" s="17"/>
      <c r="Y36" s="17"/>
      <c r="Z36" s="100">
        <f t="shared" si="0"/>
        <v>0</v>
      </c>
      <c r="AA3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9,Z36*0.9,"")</f>
        <v/>
      </c>
      <c r="AB36" s="22"/>
      <c r="AC36" s="22"/>
      <c r="AE36" t="s">
        <v>47</v>
      </c>
      <c r="AJ36" t="s">
        <v>136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2:100" x14ac:dyDescent="0.25">
      <c r="B37" s="19"/>
      <c r="C37" s="22"/>
      <c r="D37" s="22"/>
      <c r="E37" s="22"/>
      <c r="F37" s="22"/>
      <c r="G37" s="22"/>
      <c r="H37" s="22"/>
      <c r="I37" s="8"/>
      <c r="J37" s="21"/>
      <c r="K37" s="8" t="s">
        <v>26</v>
      </c>
      <c r="L37" s="3"/>
      <c r="M37" s="13"/>
      <c r="N37" s="22"/>
      <c r="O37" s="22"/>
      <c r="P37" s="22"/>
      <c r="Q37" s="22"/>
      <c r="R37" s="22"/>
      <c r="S37" s="22"/>
      <c r="T37" s="22"/>
      <c r="U37" s="15"/>
      <c r="V37" s="22"/>
      <c r="W37" s="17"/>
      <c r="X37" s="17"/>
      <c r="Y37" s="17"/>
      <c r="Z37" s="100">
        <f t="shared" si="0"/>
        <v>0</v>
      </c>
      <c r="AA3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9,Z37*0.9,"")</f>
        <v/>
      </c>
      <c r="AB37" s="22"/>
      <c r="AC37" s="22"/>
      <c r="AE37" t="s">
        <v>48</v>
      </c>
      <c r="AJ37" t="s">
        <v>137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2:100" x14ac:dyDescent="0.25">
      <c r="B38" s="19"/>
      <c r="C38" s="22"/>
      <c r="D38" s="22"/>
      <c r="E38" s="22"/>
      <c r="F38" s="22"/>
      <c r="G38" s="22"/>
      <c r="H38" s="22"/>
      <c r="I38" s="8"/>
      <c r="J38" s="21"/>
      <c r="K38" s="8" t="s">
        <v>26</v>
      </c>
      <c r="L38" s="3"/>
      <c r="M38" s="13"/>
      <c r="N38" s="22"/>
      <c r="O38" s="22"/>
      <c r="P38" s="22"/>
      <c r="Q38" s="22"/>
      <c r="R38" s="22"/>
      <c r="S38" s="22"/>
      <c r="T38" s="22"/>
      <c r="U38" s="15"/>
      <c r="V38" s="22"/>
      <c r="W38" s="17"/>
      <c r="X38" s="17"/>
      <c r="Y38" s="17"/>
      <c r="Z38" s="100">
        <f t="shared" si="0"/>
        <v>0</v>
      </c>
      <c r="AA3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9,Z38*0.9,"")</f>
        <v/>
      </c>
      <c r="AB38" s="22"/>
      <c r="AC38" s="22"/>
      <c r="AE38" t="s">
        <v>49</v>
      </c>
      <c r="AJ38" t="s">
        <v>138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2:100" x14ac:dyDescent="0.25">
      <c r="B39" s="19"/>
      <c r="C39" s="22"/>
      <c r="D39" s="22"/>
      <c r="E39" s="22"/>
      <c r="F39" s="22"/>
      <c r="G39" s="22"/>
      <c r="H39" s="22"/>
      <c r="I39" s="8"/>
      <c r="J39" s="21"/>
      <c r="K39" s="8" t="s">
        <v>26</v>
      </c>
      <c r="L39" s="3"/>
      <c r="M39" s="13"/>
      <c r="N39" s="22"/>
      <c r="O39" s="22"/>
      <c r="P39" s="22"/>
      <c r="Q39" s="22"/>
      <c r="R39" s="22"/>
      <c r="S39" s="22"/>
      <c r="T39" s="22"/>
      <c r="U39" s="15"/>
      <c r="V39" s="22"/>
      <c r="W39" s="17"/>
      <c r="X39" s="17"/>
      <c r="Y39" s="17"/>
      <c r="Z39" s="100">
        <f t="shared" si="0"/>
        <v>0</v>
      </c>
      <c r="AA3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9,Z39*0.9,"")</f>
        <v/>
      </c>
      <c r="AB39" s="22"/>
      <c r="AC39" s="22"/>
      <c r="AE39" t="s">
        <v>50</v>
      </c>
      <c r="AJ39" t="s">
        <v>25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2:100" x14ac:dyDescent="0.25">
      <c r="B40" s="19"/>
      <c r="C40" s="22"/>
      <c r="D40" s="22"/>
      <c r="E40" s="22"/>
      <c r="F40" s="22"/>
      <c r="G40" s="22"/>
      <c r="H40" s="22"/>
      <c r="I40" s="8"/>
      <c r="J40" s="21"/>
      <c r="K40" s="8" t="s">
        <v>26</v>
      </c>
      <c r="L40" s="3"/>
      <c r="M40" s="13"/>
      <c r="N40" s="22"/>
      <c r="O40" s="22"/>
      <c r="P40" s="22"/>
      <c r="Q40" s="22"/>
      <c r="R40" s="22"/>
      <c r="S40" s="22"/>
      <c r="T40" s="22"/>
      <c r="U40" s="15"/>
      <c r="V40" s="22"/>
      <c r="W40" s="17"/>
      <c r="X40" s="17"/>
      <c r="Y40" s="17"/>
      <c r="Z40" s="100">
        <f t="shared" si="0"/>
        <v>0</v>
      </c>
      <c r="AA4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9,Z40*0.9,"")</f>
        <v/>
      </c>
      <c r="AB40" s="22"/>
      <c r="AC40" s="22"/>
      <c r="AE40" t="s">
        <v>51</v>
      </c>
      <c r="AJ40" t="s">
        <v>218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2:100" x14ac:dyDescent="0.25">
      <c r="B41" s="19"/>
      <c r="C41" s="22"/>
      <c r="D41" s="22"/>
      <c r="E41" s="22"/>
      <c r="F41" s="22"/>
      <c r="G41" s="22"/>
      <c r="H41" s="22"/>
      <c r="I41" s="8"/>
      <c r="J41" s="21"/>
      <c r="K41" s="8" t="s">
        <v>26</v>
      </c>
      <c r="L41" s="3"/>
      <c r="M41" s="13"/>
      <c r="N41" s="22"/>
      <c r="O41" s="22"/>
      <c r="P41" s="22"/>
      <c r="Q41" s="22"/>
      <c r="R41" s="22"/>
      <c r="S41" s="22"/>
      <c r="T41" s="22"/>
      <c r="U41" s="15"/>
      <c r="V41" s="22"/>
      <c r="W41" s="17"/>
      <c r="X41" s="17"/>
      <c r="Y41" s="17"/>
      <c r="Z41" s="100">
        <f t="shared" si="0"/>
        <v>0</v>
      </c>
      <c r="AA4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9,Z41*0.9,"")</f>
        <v/>
      </c>
      <c r="AB41" s="22"/>
      <c r="AC41" s="22"/>
      <c r="AE41" t="s">
        <v>52</v>
      </c>
      <c r="AJ41" t="s">
        <v>139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2:100" x14ac:dyDescent="0.25">
      <c r="B42" s="19"/>
      <c r="C42" s="22"/>
      <c r="D42" s="22"/>
      <c r="E42" s="22"/>
      <c r="F42" s="22"/>
      <c r="G42" s="22"/>
      <c r="H42" s="22"/>
      <c r="I42" s="8"/>
      <c r="J42" s="21"/>
      <c r="K42" s="8" t="s">
        <v>26</v>
      </c>
      <c r="L42" s="3"/>
      <c r="M42" s="13"/>
      <c r="N42" s="22"/>
      <c r="O42" s="22"/>
      <c r="P42" s="22"/>
      <c r="Q42" s="22"/>
      <c r="R42" s="22"/>
      <c r="S42" s="22"/>
      <c r="T42" s="22"/>
      <c r="U42" s="15"/>
      <c r="V42" s="22"/>
      <c r="W42" s="17"/>
      <c r="X42" s="17"/>
      <c r="Y42" s="17"/>
      <c r="Z42" s="100">
        <f t="shared" si="0"/>
        <v>0</v>
      </c>
      <c r="AA4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9,Z42*0.9,"")</f>
        <v/>
      </c>
      <c r="AB42" s="22"/>
      <c r="AC42" s="22"/>
      <c r="AE42" t="s">
        <v>53</v>
      </c>
      <c r="AJ42" t="s">
        <v>140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2:100" x14ac:dyDescent="0.25">
      <c r="B43" s="19"/>
      <c r="C43" s="22"/>
      <c r="D43" s="22"/>
      <c r="E43" s="22"/>
      <c r="F43" s="22"/>
      <c r="G43" s="22"/>
      <c r="H43" s="22"/>
      <c r="I43" s="8"/>
      <c r="J43" s="21"/>
      <c r="K43" s="8" t="s">
        <v>26</v>
      </c>
      <c r="L43" s="3"/>
      <c r="M43" s="13"/>
      <c r="N43" s="22"/>
      <c r="O43" s="22"/>
      <c r="P43" s="22"/>
      <c r="Q43" s="22"/>
      <c r="R43" s="22"/>
      <c r="S43" s="22"/>
      <c r="T43" s="22"/>
      <c r="U43" s="15"/>
      <c r="V43" s="22"/>
      <c r="W43" s="17"/>
      <c r="X43" s="17"/>
      <c r="Y43" s="17"/>
      <c r="Z43" s="100">
        <f t="shared" si="0"/>
        <v>0</v>
      </c>
      <c r="AA4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9,Z43*0.9,"")</f>
        <v/>
      </c>
      <c r="AB43" s="22"/>
      <c r="AC43" s="22"/>
      <c r="AE43" t="s">
        <v>54</v>
      </c>
      <c r="AJ43" t="s">
        <v>141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2:100" x14ac:dyDescent="0.25">
      <c r="B44" s="19"/>
      <c r="C44" s="22"/>
      <c r="D44" s="22"/>
      <c r="E44" s="22"/>
      <c r="F44" s="22"/>
      <c r="G44" s="22"/>
      <c r="H44" s="22"/>
      <c r="I44" s="8"/>
      <c r="J44" s="21"/>
      <c r="K44" s="8" t="s">
        <v>26</v>
      </c>
      <c r="L44" s="3"/>
      <c r="M44" s="13"/>
      <c r="N44" s="22"/>
      <c r="O44" s="22"/>
      <c r="P44" s="22"/>
      <c r="Q44" s="22"/>
      <c r="R44" s="22"/>
      <c r="S44" s="22"/>
      <c r="T44" s="22"/>
      <c r="U44" s="15"/>
      <c r="V44" s="22"/>
      <c r="W44" s="17"/>
      <c r="X44" s="17"/>
      <c r="Y44" s="17"/>
      <c r="Z44" s="100">
        <f t="shared" si="0"/>
        <v>0</v>
      </c>
      <c r="AA4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9,Z44*0.9,"")</f>
        <v/>
      </c>
      <c r="AB44" s="22"/>
      <c r="AC44" s="22"/>
      <c r="AE44" t="s">
        <v>55</v>
      </c>
      <c r="AJ44" t="s">
        <v>142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2:100" x14ac:dyDescent="0.25">
      <c r="B45" s="19"/>
      <c r="C45" s="22"/>
      <c r="D45" s="22"/>
      <c r="E45" s="22"/>
      <c r="F45" s="22"/>
      <c r="G45" s="22"/>
      <c r="H45" s="22"/>
      <c r="I45" s="8"/>
      <c r="J45" s="21"/>
      <c r="K45" s="8" t="s">
        <v>26</v>
      </c>
      <c r="L45" s="3"/>
      <c r="M45" s="13"/>
      <c r="N45" s="22"/>
      <c r="O45" s="22"/>
      <c r="P45" s="22"/>
      <c r="Q45" s="22"/>
      <c r="R45" s="22"/>
      <c r="S45" s="22"/>
      <c r="T45" s="22"/>
      <c r="U45" s="15"/>
      <c r="V45" s="22"/>
      <c r="W45" s="17"/>
      <c r="X45" s="17"/>
      <c r="Y45" s="17"/>
      <c r="Z45" s="100">
        <f t="shared" si="0"/>
        <v>0</v>
      </c>
      <c r="AA4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9,Z45*0.9,"")</f>
        <v/>
      </c>
      <c r="AB45" s="22"/>
      <c r="AC45" s="22"/>
      <c r="AE45" t="s">
        <v>56</v>
      </c>
      <c r="AJ45" t="s">
        <v>143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2:100" x14ac:dyDescent="0.25">
      <c r="B46" s="19"/>
      <c r="C46" s="22"/>
      <c r="D46" s="22"/>
      <c r="E46" s="22"/>
      <c r="F46" s="22"/>
      <c r="G46" s="22"/>
      <c r="H46" s="22"/>
      <c r="I46" s="8"/>
      <c r="J46" s="21"/>
      <c r="K46" s="8" t="s">
        <v>26</v>
      </c>
      <c r="L46" s="3"/>
      <c r="M46" s="13"/>
      <c r="N46" s="22"/>
      <c r="O46" s="22"/>
      <c r="P46" s="22"/>
      <c r="Q46" s="22"/>
      <c r="R46" s="22"/>
      <c r="S46" s="22"/>
      <c r="T46" s="22"/>
      <c r="U46" s="15"/>
      <c r="V46" s="22"/>
      <c r="W46" s="17"/>
      <c r="X46" s="17"/>
      <c r="Y46" s="17"/>
      <c r="Z46" s="100">
        <f t="shared" si="0"/>
        <v>0</v>
      </c>
      <c r="AA4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9,Z46*0.9,"")</f>
        <v/>
      </c>
      <c r="AB46" s="22"/>
      <c r="AC46" s="22"/>
      <c r="AE46" t="s">
        <v>58</v>
      </c>
      <c r="AJ46" t="s">
        <v>144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2:100" x14ac:dyDescent="0.25">
      <c r="B47" s="19"/>
      <c r="C47" s="22"/>
      <c r="D47" s="22"/>
      <c r="E47" s="22"/>
      <c r="F47" s="22"/>
      <c r="G47" s="22"/>
      <c r="H47" s="22"/>
      <c r="I47" s="8"/>
      <c r="J47" s="21"/>
      <c r="K47" s="8" t="s">
        <v>26</v>
      </c>
      <c r="L47" s="3"/>
      <c r="M47" s="13"/>
      <c r="N47" s="22"/>
      <c r="O47" s="22"/>
      <c r="P47" s="22"/>
      <c r="Q47" s="22"/>
      <c r="R47" s="22"/>
      <c r="S47" s="22"/>
      <c r="T47" s="22"/>
      <c r="U47" s="15"/>
      <c r="V47" s="22"/>
      <c r="W47" s="17"/>
      <c r="X47" s="17"/>
      <c r="Y47" s="17"/>
      <c r="Z47" s="100">
        <f t="shared" si="0"/>
        <v>0</v>
      </c>
      <c r="AA4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9,Z47*0.9,"")</f>
        <v/>
      </c>
      <c r="AB47" s="22"/>
      <c r="AC47" s="22"/>
      <c r="AE47" t="s">
        <v>59</v>
      </c>
      <c r="AJ47" t="s">
        <v>145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2:100" x14ac:dyDescent="0.25">
      <c r="B48" s="19"/>
      <c r="C48" s="22"/>
      <c r="D48" s="22"/>
      <c r="E48" s="22"/>
      <c r="F48" s="22"/>
      <c r="G48" s="22"/>
      <c r="H48" s="22"/>
      <c r="I48" s="8"/>
      <c r="J48" s="21"/>
      <c r="K48" s="8" t="s">
        <v>26</v>
      </c>
      <c r="L48" s="3"/>
      <c r="M48" s="13"/>
      <c r="N48" s="22"/>
      <c r="O48" s="22"/>
      <c r="P48" s="22"/>
      <c r="Q48" s="22"/>
      <c r="R48" s="22"/>
      <c r="S48" s="22"/>
      <c r="T48" s="22"/>
      <c r="U48" s="15"/>
      <c r="V48" s="22"/>
      <c r="W48" s="17"/>
      <c r="X48" s="17"/>
      <c r="Y48" s="17"/>
      <c r="Z48" s="100">
        <f t="shared" si="0"/>
        <v>0</v>
      </c>
      <c r="AA4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9,Z48*0.9,"")</f>
        <v/>
      </c>
      <c r="AB48" s="22"/>
      <c r="AC48" s="22"/>
      <c r="AE48" t="s">
        <v>60</v>
      </c>
      <c r="AJ48" t="s">
        <v>146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2:100" x14ac:dyDescent="0.25">
      <c r="B49" s="19"/>
      <c r="C49" s="22"/>
      <c r="D49" s="22"/>
      <c r="E49" s="22"/>
      <c r="F49" s="22"/>
      <c r="G49" s="22"/>
      <c r="H49" s="22"/>
      <c r="I49" s="8"/>
      <c r="J49" s="21"/>
      <c r="K49" s="8" t="s">
        <v>26</v>
      </c>
      <c r="L49" s="3"/>
      <c r="M49" s="13"/>
      <c r="N49" s="22"/>
      <c r="O49" s="22"/>
      <c r="P49" s="22"/>
      <c r="Q49" s="22"/>
      <c r="R49" s="22"/>
      <c r="S49" s="22"/>
      <c r="T49" s="22"/>
      <c r="U49" s="15"/>
      <c r="V49" s="22"/>
      <c r="W49" s="17"/>
      <c r="X49" s="17"/>
      <c r="Y49" s="17"/>
      <c r="Z49" s="100">
        <f t="shared" si="0"/>
        <v>0</v>
      </c>
      <c r="AA4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9,Z49*0.9,"")</f>
        <v/>
      </c>
      <c r="AB49" s="22"/>
      <c r="AC49" s="22"/>
      <c r="AE49" t="s">
        <v>61</v>
      </c>
      <c r="AJ49" t="s">
        <v>147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2:100" x14ac:dyDescent="0.25">
      <c r="B50" s="19"/>
      <c r="C50" s="22"/>
      <c r="D50" s="22"/>
      <c r="E50" s="22"/>
      <c r="F50" s="22"/>
      <c r="G50" s="22"/>
      <c r="H50" s="22"/>
      <c r="I50" s="8"/>
      <c r="J50" s="21"/>
      <c r="K50" s="8" t="s">
        <v>26</v>
      </c>
      <c r="L50" s="3"/>
      <c r="M50" s="13"/>
      <c r="N50" s="22"/>
      <c r="O50" s="22"/>
      <c r="P50" s="22"/>
      <c r="Q50" s="22"/>
      <c r="R50" s="22"/>
      <c r="S50" s="22"/>
      <c r="T50" s="22"/>
      <c r="U50" s="15"/>
      <c r="V50" s="22"/>
      <c r="W50" s="17"/>
      <c r="X50" s="17"/>
      <c r="Y50" s="17"/>
      <c r="Z50" s="100">
        <f t="shared" si="0"/>
        <v>0</v>
      </c>
      <c r="AA5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9,Z50*0.9,"")</f>
        <v/>
      </c>
      <c r="AB50" s="22"/>
      <c r="AC50" s="22"/>
      <c r="AE50" t="s">
        <v>62</v>
      </c>
      <c r="AJ50" t="s">
        <v>148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2:100" x14ac:dyDescent="0.25">
      <c r="B51" s="19"/>
      <c r="C51" s="22"/>
      <c r="D51" s="22"/>
      <c r="E51" s="22"/>
      <c r="F51" s="22"/>
      <c r="G51" s="22"/>
      <c r="H51" s="22"/>
      <c r="I51" s="8"/>
      <c r="J51" s="21"/>
      <c r="K51" s="8" t="s">
        <v>26</v>
      </c>
      <c r="L51" s="3"/>
      <c r="M51" s="13"/>
      <c r="N51" s="22"/>
      <c r="O51" s="22"/>
      <c r="P51" s="22"/>
      <c r="Q51" s="22"/>
      <c r="R51" s="22"/>
      <c r="S51" s="22"/>
      <c r="T51" s="22"/>
      <c r="U51" s="15"/>
      <c r="V51" s="22"/>
      <c r="W51" s="17"/>
      <c r="X51" s="17"/>
      <c r="Y51" s="17"/>
      <c r="Z51" s="100">
        <f t="shared" si="0"/>
        <v>0</v>
      </c>
      <c r="AA5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9,Z51*0.9,"")</f>
        <v/>
      </c>
      <c r="AB51" s="22"/>
      <c r="AC51" s="22"/>
      <c r="AE51" t="s">
        <v>57</v>
      </c>
      <c r="AJ51" t="s">
        <v>149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2:100" x14ac:dyDescent="0.25">
      <c r="B52" s="19"/>
      <c r="C52" s="22"/>
      <c r="D52" s="22"/>
      <c r="E52" s="22"/>
      <c r="F52" s="22"/>
      <c r="G52" s="22"/>
      <c r="H52" s="22"/>
      <c r="I52" s="8"/>
      <c r="J52" s="21"/>
      <c r="K52" s="8" t="s">
        <v>26</v>
      </c>
      <c r="L52" s="3"/>
      <c r="M52" s="13"/>
      <c r="N52" s="22"/>
      <c r="O52" s="22"/>
      <c r="P52" s="22"/>
      <c r="Q52" s="22"/>
      <c r="R52" s="22"/>
      <c r="S52" s="22"/>
      <c r="T52" s="22"/>
      <c r="U52" s="15"/>
      <c r="V52" s="22"/>
      <c r="W52" s="17"/>
      <c r="X52" s="17"/>
      <c r="Y52" s="17"/>
      <c r="Z52" s="100">
        <f t="shared" si="0"/>
        <v>0</v>
      </c>
      <c r="AA5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9,Z52*0.9,"")</f>
        <v/>
      </c>
      <c r="AB52" s="22"/>
      <c r="AC52" s="22"/>
      <c r="AJ52" t="s">
        <v>150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2:100" x14ac:dyDescent="0.25">
      <c r="B53" s="19"/>
      <c r="C53" s="22"/>
      <c r="D53" s="22"/>
      <c r="E53" s="22"/>
      <c r="F53" s="22"/>
      <c r="G53" s="22"/>
      <c r="H53" s="22"/>
      <c r="I53" s="8"/>
      <c r="J53" s="21"/>
      <c r="K53" s="8" t="s">
        <v>26</v>
      </c>
      <c r="L53" s="3"/>
      <c r="M53" s="13"/>
      <c r="N53" s="22"/>
      <c r="O53" s="22"/>
      <c r="P53" s="22"/>
      <c r="Q53" s="22"/>
      <c r="R53" s="22"/>
      <c r="S53" s="22"/>
      <c r="T53" s="22"/>
      <c r="U53" s="15"/>
      <c r="V53" s="22"/>
      <c r="W53" s="17"/>
      <c r="X53" s="17"/>
      <c r="Y53" s="17"/>
      <c r="Z53" s="100">
        <f t="shared" si="0"/>
        <v>0</v>
      </c>
      <c r="AA5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9,Z53*0.9,"")</f>
        <v/>
      </c>
      <c r="AB53" s="22"/>
      <c r="AC53" s="2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2:100" x14ac:dyDescent="0.25">
      <c r="B54" s="19"/>
      <c r="C54" s="22"/>
      <c r="D54" s="22"/>
      <c r="E54" s="22"/>
      <c r="F54" s="22"/>
      <c r="G54" s="22"/>
      <c r="H54" s="22"/>
      <c r="I54" s="8"/>
      <c r="J54" s="21"/>
      <c r="K54" s="8" t="s">
        <v>26</v>
      </c>
      <c r="L54" s="3"/>
      <c r="M54" s="13"/>
      <c r="N54" s="22"/>
      <c r="O54" s="22"/>
      <c r="P54" s="22"/>
      <c r="Q54" s="22"/>
      <c r="R54" s="22"/>
      <c r="S54" s="22"/>
      <c r="T54" s="22"/>
      <c r="U54" s="15"/>
      <c r="V54" s="22"/>
      <c r="W54" s="17"/>
      <c r="X54" s="17"/>
      <c r="Y54" s="17"/>
      <c r="Z54" s="100">
        <f t="shared" si="0"/>
        <v>0</v>
      </c>
      <c r="AA5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9,Z54*0.9,"")</f>
        <v/>
      </c>
      <c r="AB54" s="22"/>
      <c r="AC54" s="2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2:100" x14ac:dyDescent="0.25">
      <c r="B55" s="19"/>
      <c r="C55" s="22"/>
      <c r="D55" s="22"/>
      <c r="E55" s="22"/>
      <c r="F55" s="22"/>
      <c r="G55" s="22"/>
      <c r="H55" s="22"/>
      <c r="I55" s="8"/>
      <c r="J55" s="21"/>
      <c r="K55" s="8" t="s">
        <v>26</v>
      </c>
      <c r="L55" s="3"/>
      <c r="M55" s="13"/>
      <c r="N55" s="22"/>
      <c r="O55" s="22"/>
      <c r="P55" s="22"/>
      <c r="Q55" s="22"/>
      <c r="R55" s="22"/>
      <c r="S55" s="22"/>
      <c r="T55" s="22"/>
      <c r="U55" s="15"/>
      <c r="V55" s="22"/>
      <c r="W55" s="17"/>
      <c r="X55" s="17"/>
      <c r="Y55" s="17"/>
      <c r="Z55" s="100">
        <f t="shared" si="0"/>
        <v>0</v>
      </c>
      <c r="AA5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9,Z55*0.9,"")</f>
        <v/>
      </c>
      <c r="AB55" s="22"/>
      <c r="AC55" s="2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2:100" x14ac:dyDescent="0.25">
      <c r="B56" s="19"/>
      <c r="C56" s="22"/>
      <c r="D56" s="22"/>
      <c r="E56" s="22"/>
      <c r="F56" s="22"/>
      <c r="G56" s="22"/>
      <c r="H56" s="22"/>
      <c r="I56" s="8"/>
      <c r="J56" s="21"/>
      <c r="K56" s="8" t="s">
        <v>26</v>
      </c>
      <c r="L56" s="3"/>
      <c r="M56" s="13"/>
      <c r="N56" s="22"/>
      <c r="O56" s="22"/>
      <c r="P56" s="22"/>
      <c r="Q56" s="22"/>
      <c r="R56" s="22"/>
      <c r="S56" s="22"/>
      <c r="T56" s="22"/>
      <c r="U56" s="15"/>
      <c r="V56" s="22"/>
      <c r="W56" s="17"/>
      <c r="X56" s="17"/>
      <c r="Y56" s="17"/>
      <c r="Z56" s="100">
        <f t="shared" si="0"/>
        <v>0</v>
      </c>
      <c r="AA5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9,Z56*0.9,"")</f>
        <v/>
      </c>
      <c r="AB56" s="22"/>
      <c r="AC56" s="2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2:100" x14ac:dyDescent="0.25">
      <c r="B57" s="19"/>
      <c r="C57" s="22"/>
      <c r="D57" s="22"/>
      <c r="E57" s="22"/>
      <c r="F57" s="22"/>
      <c r="G57" s="22"/>
      <c r="H57" s="22"/>
      <c r="I57" s="8"/>
      <c r="J57" s="21"/>
      <c r="K57" s="8" t="s">
        <v>26</v>
      </c>
      <c r="L57" s="3"/>
      <c r="M57" s="13"/>
      <c r="N57" s="22"/>
      <c r="O57" s="22"/>
      <c r="P57" s="22"/>
      <c r="Q57" s="22"/>
      <c r="R57" s="22"/>
      <c r="S57" s="22"/>
      <c r="T57" s="22"/>
      <c r="U57" s="15"/>
      <c r="V57" s="22"/>
      <c r="W57" s="17"/>
      <c r="X57" s="17"/>
      <c r="Y57" s="17"/>
      <c r="Z57" s="100">
        <f t="shared" si="0"/>
        <v>0</v>
      </c>
      <c r="AA5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9,Z57*0.9,"")</f>
        <v/>
      </c>
      <c r="AB57" s="22"/>
      <c r="AC57" s="22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2:100" x14ac:dyDescent="0.25">
      <c r="B58" s="19"/>
      <c r="C58" s="22"/>
      <c r="D58" s="22"/>
      <c r="E58" s="22"/>
      <c r="F58" s="22"/>
      <c r="G58" s="22"/>
      <c r="H58" s="22"/>
      <c r="I58" s="8"/>
      <c r="J58" s="21"/>
      <c r="K58" s="8" t="s">
        <v>26</v>
      </c>
      <c r="L58" s="3"/>
      <c r="M58" s="13"/>
      <c r="N58" s="22"/>
      <c r="O58" s="22"/>
      <c r="P58" s="22"/>
      <c r="Q58" s="22"/>
      <c r="R58" s="22"/>
      <c r="S58" s="22"/>
      <c r="T58" s="22"/>
      <c r="U58" s="15"/>
      <c r="V58" s="22"/>
      <c r="W58" s="17"/>
      <c r="X58" s="17"/>
      <c r="Y58" s="17"/>
      <c r="Z58" s="100">
        <f t="shared" si="0"/>
        <v>0</v>
      </c>
      <c r="AA5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9,Z58*0.9,"")</f>
        <v/>
      </c>
      <c r="AB58" s="22"/>
      <c r="AC58" s="22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2:100" x14ac:dyDescent="0.25">
      <c r="B59" s="19"/>
      <c r="C59" s="22"/>
      <c r="D59" s="22"/>
      <c r="E59" s="22"/>
      <c r="F59" s="22"/>
      <c r="G59" s="22"/>
      <c r="H59" s="22"/>
      <c r="I59" s="8"/>
      <c r="J59" s="21"/>
      <c r="K59" s="8" t="s">
        <v>26</v>
      </c>
      <c r="L59" s="3"/>
      <c r="M59" s="13"/>
      <c r="N59" s="22"/>
      <c r="O59" s="22"/>
      <c r="P59" s="22"/>
      <c r="Q59" s="22"/>
      <c r="R59" s="22"/>
      <c r="S59" s="22"/>
      <c r="T59" s="22"/>
      <c r="U59" s="15"/>
      <c r="V59" s="22"/>
      <c r="W59" s="17"/>
      <c r="X59" s="17"/>
      <c r="Y59" s="17"/>
      <c r="Z59" s="100">
        <f t="shared" si="0"/>
        <v>0</v>
      </c>
      <c r="AA5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9,Z59*0.9,"")</f>
        <v/>
      </c>
      <c r="AB59" s="22"/>
      <c r="AC59" s="22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2:100" x14ac:dyDescent="0.25">
      <c r="B60" s="19"/>
      <c r="C60" s="22"/>
      <c r="D60" s="22"/>
      <c r="E60" s="22"/>
      <c r="F60" s="22"/>
      <c r="G60" s="22"/>
      <c r="H60" s="22"/>
      <c r="I60" s="8"/>
      <c r="J60" s="21"/>
      <c r="K60" s="8" t="s">
        <v>26</v>
      </c>
      <c r="L60" s="3"/>
      <c r="M60" s="13"/>
      <c r="N60" s="22"/>
      <c r="O60" s="22"/>
      <c r="P60" s="22"/>
      <c r="Q60" s="22"/>
      <c r="R60" s="22"/>
      <c r="S60" s="22"/>
      <c r="T60" s="22"/>
      <c r="U60" s="15"/>
      <c r="V60" s="22"/>
      <c r="W60" s="17"/>
      <c r="X60" s="17"/>
      <c r="Y60" s="17"/>
      <c r="Z60" s="100">
        <f t="shared" si="0"/>
        <v>0</v>
      </c>
      <c r="AA6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9,Z60*0.9,"")</f>
        <v/>
      </c>
      <c r="AB60" s="22"/>
      <c r="AC60" s="22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2:100" x14ac:dyDescent="0.25">
      <c r="B61" s="19"/>
      <c r="C61" s="22"/>
      <c r="D61" s="22"/>
      <c r="E61" s="22"/>
      <c r="F61" s="22"/>
      <c r="G61" s="22"/>
      <c r="H61" s="22"/>
      <c r="I61" s="8"/>
      <c r="J61" s="21"/>
      <c r="K61" s="8" t="s">
        <v>26</v>
      </c>
      <c r="L61" s="3"/>
      <c r="M61" s="13"/>
      <c r="N61" s="22"/>
      <c r="O61" s="22"/>
      <c r="P61" s="22"/>
      <c r="Q61" s="22"/>
      <c r="R61" s="22"/>
      <c r="S61" s="22"/>
      <c r="T61" s="22"/>
      <c r="U61" s="15"/>
      <c r="V61" s="22"/>
      <c r="W61" s="17"/>
      <c r="X61" s="17"/>
      <c r="Y61" s="17"/>
      <c r="Z61" s="100">
        <f t="shared" si="0"/>
        <v>0</v>
      </c>
      <c r="AA6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9,Z61*0.9,"")</f>
        <v/>
      </c>
      <c r="AB61" s="22"/>
      <c r="AC61" s="22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2:100" x14ac:dyDescent="0.25">
      <c r="B62" s="19"/>
      <c r="C62" s="22"/>
      <c r="D62" s="22"/>
      <c r="E62" s="22"/>
      <c r="F62" s="22"/>
      <c r="G62" s="22"/>
      <c r="H62" s="22"/>
      <c r="I62" s="8"/>
      <c r="J62" s="21"/>
      <c r="K62" s="8" t="s">
        <v>26</v>
      </c>
      <c r="L62" s="3"/>
      <c r="M62" s="13"/>
      <c r="N62" s="22"/>
      <c r="O62" s="22"/>
      <c r="P62" s="22"/>
      <c r="Q62" s="22"/>
      <c r="R62" s="22"/>
      <c r="S62" s="22"/>
      <c r="T62" s="22"/>
      <c r="U62" s="15"/>
      <c r="V62" s="22"/>
      <c r="W62" s="17"/>
      <c r="X62" s="17"/>
      <c r="Y62" s="17"/>
      <c r="Z62" s="100">
        <f t="shared" si="0"/>
        <v>0</v>
      </c>
      <c r="AA6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9,Z62*0.9,"")</f>
        <v/>
      </c>
      <c r="AB62" s="22"/>
      <c r="AC62" s="22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2:100" x14ac:dyDescent="0.25">
      <c r="B63" s="19"/>
      <c r="C63" s="22"/>
      <c r="D63" s="22"/>
      <c r="E63" s="22"/>
      <c r="F63" s="22"/>
      <c r="G63" s="22"/>
      <c r="H63" s="22"/>
      <c r="I63" s="8"/>
      <c r="J63" s="21"/>
      <c r="K63" s="8" t="s">
        <v>26</v>
      </c>
      <c r="L63" s="3"/>
      <c r="M63" s="13"/>
      <c r="N63" s="22"/>
      <c r="O63" s="22"/>
      <c r="P63" s="22"/>
      <c r="Q63" s="22"/>
      <c r="R63" s="22"/>
      <c r="S63" s="22"/>
      <c r="T63" s="22"/>
      <c r="U63" s="15"/>
      <c r="V63" s="22"/>
      <c r="W63" s="17"/>
      <c r="X63" s="17"/>
      <c r="Y63" s="17"/>
      <c r="Z63" s="100">
        <f t="shared" si="0"/>
        <v>0</v>
      </c>
      <c r="AA6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9,Z63*0.9,"")</f>
        <v/>
      </c>
      <c r="AB63" s="22"/>
      <c r="AC63" s="22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2:100" x14ac:dyDescent="0.25">
      <c r="B64" s="19"/>
      <c r="C64" s="22"/>
      <c r="D64" s="22"/>
      <c r="E64" s="22"/>
      <c r="F64" s="22"/>
      <c r="G64" s="22"/>
      <c r="H64" s="22"/>
      <c r="I64" s="8"/>
      <c r="J64" s="21"/>
      <c r="K64" s="8" t="s">
        <v>26</v>
      </c>
      <c r="L64" s="3"/>
      <c r="M64" s="13"/>
      <c r="N64" s="22"/>
      <c r="O64" s="22"/>
      <c r="P64" s="22"/>
      <c r="Q64" s="22"/>
      <c r="R64" s="22"/>
      <c r="S64" s="22"/>
      <c r="T64" s="22"/>
      <c r="U64" s="15"/>
      <c r="V64" s="22"/>
      <c r="W64" s="17"/>
      <c r="X64" s="17"/>
      <c r="Y64" s="17"/>
      <c r="Z64" s="100">
        <f t="shared" si="0"/>
        <v>0</v>
      </c>
      <c r="AA6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9,Z64*0.9,"")</f>
        <v/>
      </c>
      <c r="AB64" s="22"/>
      <c r="AC64" s="22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2:100" x14ac:dyDescent="0.25">
      <c r="B65" s="19"/>
      <c r="C65" s="22"/>
      <c r="D65" s="22"/>
      <c r="E65" s="22"/>
      <c r="F65" s="22"/>
      <c r="G65" s="22"/>
      <c r="H65" s="22"/>
      <c r="I65" s="8"/>
      <c r="J65" s="21"/>
      <c r="K65" s="8" t="s">
        <v>26</v>
      </c>
      <c r="L65" s="3"/>
      <c r="M65" s="13"/>
      <c r="N65" s="22"/>
      <c r="O65" s="22"/>
      <c r="P65" s="22"/>
      <c r="Q65" s="22"/>
      <c r="R65" s="22"/>
      <c r="S65" s="22"/>
      <c r="T65" s="22"/>
      <c r="U65" s="15"/>
      <c r="V65" s="22"/>
      <c r="W65" s="17"/>
      <c r="X65" s="17"/>
      <c r="Y65" s="17"/>
      <c r="Z65" s="100">
        <f t="shared" si="0"/>
        <v>0</v>
      </c>
      <c r="AA6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9,Z65*0.9,"")</f>
        <v/>
      </c>
      <c r="AB65" s="22"/>
      <c r="AC65" s="22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2:100" x14ac:dyDescent="0.25">
      <c r="B66" s="19"/>
      <c r="C66" s="22"/>
      <c r="D66" s="22"/>
      <c r="E66" s="22"/>
      <c r="F66" s="22"/>
      <c r="G66" s="22"/>
      <c r="H66" s="22"/>
      <c r="I66" s="8"/>
      <c r="J66" s="21"/>
      <c r="K66" s="8" t="s">
        <v>26</v>
      </c>
      <c r="L66" s="3"/>
      <c r="M66" s="13"/>
      <c r="N66" s="22"/>
      <c r="O66" s="22"/>
      <c r="P66" s="22"/>
      <c r="Q66" s="22"/>
      <c r="R66" s="22"/>
      <c r="S66" s="22"/>
      <c r="T66" s="22"/>
      <c r="U66" s="15"/>
      <c r="V66" s="22"/>
      <c r="W66" s="17"/>
      <c r="X66" s="17"/>
      <c r="Y66" s="17"/>
      <c r="Z66" s="100">
        <f t="shared" si="0"/>
        <v>0</v>
      </c>
      <c r="AA6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9,Z66*0.9,"")</f>
        <v/>
      </c>
      <c r="AB66" s="22"/>
      <c r="AC66" s="22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2:100" x14ac:dyDescent="0.25">
      <c r="B67" s="19"/>
      <c r="C67" s="22"/>
      <c r="D67" s="22"/>
      <c r="E67" s="22"/>
      <c r="F67" s="22"/>
      <c r="G67" s="22"/>
      <c r="H67" s="22"/>
      <c r="I67" s="8"/>
      <c r="J67" s="21"/>
      <c r="K67" s="8" t="s">
        <v>26</v>
      </c>
      <c r="L67" s="3"/>
      <c r="M67" s="13"/>
      <c r="N67" s="22"/>
      <c r="O67" s="22"/>
      <c r="P67" s="22"/>
      <c r="Q67" s="22"/>
      <c r="R67" s="22"/>
      <c r="S67" s="22"/>
      <c r="T67" s="22"/>
      <c r="U67" s="15"/>
      <c r="V67" s="22"/>
      <c r="W67" s="17"/>
      <c r="X67" s="17"/>
      <c r="Y67" s="17"/>
      <c r="Z67" s="100">
        <f t="shared" si="0"/>
        <v>0</v>
      </c>
      <c r="AA6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9,Z67*0.9,"")</f>
        <v/>
      </c>
      <c r="AB67" s="22"/>
      <c r="AC67" s="22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2:100" x14ac:dyDescent="0.25">
      <c r="B68" s="19"/>
      <c r="C68" s="22"/>
      <c r="D68" s="22"/>
      <c r="E68" s="22"/>
      <c r="F68" s="22"/>
      <c r="G68" s="22"/>
      <c r="H68" s="22"/>
      <c r="I68" s="8"/>
      <c r="J68" s="21"/>
      <c r="K68" s="8" t="s">
        <v>26</v>
      </c>
      <c r="L68" s="3"/>
      <c r="M68" s="13"/>
      <c r="N68" s="22"/>
      <c r="O68" s="22"/>
      <c r="P68" s="22"/>
      <c r="Q68" s="22"/>
      <c r="R68" s="22"/>
      <c r="S68" s="22"/>
      <c r="T68" s="22"/>
      <c r="U68" s="15"/>
      <c r="V68" s="22"/>
      <c r="W68" s="17"/>
      <c r="X68" s="17"/>
      <c r="Y68" s="17"/>
      <c r="Z68" s="100">
        <f t="shared" si="0"/>
        <v>0</v>
      </c>
      <c r="AA6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9,Z68*0.9,"")</f>
        <v/>
      </c>
      <c r="AB68" s="22"/>
      <c r="AC68" s="22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2:100" x14ac:dyDescent="0.25">
      <c r="B69" s="19"/>
      <c r="C69" s="22"/>
      <c r="D69" s="22"/>
      <c r="E69" s="22"/>
      <c r="F69" s="22"/>
      <c r="G69" s="22"/>
      <c r="H69" s="22"/>
      <c r="I69" s="8"/>
      <c r="J69" s="21"/>
      <c r="K69" s="8" t="s">
        <v>26</v>
      </c>
      <c r="L69" s="3"/>
      <c r="M69" s="13"/>
      <c r="N69" s="22"/>
      <c r="O69" s="22"/>
      <c r="P69" s="22"/>
      <c r="Q69" s="22"/>
      <c r="R69" s="22"/>
      <c r="S69" s="22"/>
      <c r="T69" s="22"/>
      <c r="U69" s="15"/>
      <c r="V69" s="22"/>
      <c r="W69" s="17"/>
      <c r="X69" s="17"/>
      <c r="Y69" s="17"/>
      <c r="Z69" s="100">
        <f t="shared" si="0"/>
        <v>0</v>
      </c>
      <c r="AA6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9,Z69*0.9,"")</f>
        <v/>
      </c>
      <c r="AB69" s="22"/>
      <c r="AC69" s="22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2:100" x14ac:dyDescent="0.25">
      <c r="B70" s="19"/>
      <c r="C70" s="22"/>
      <c r="D70" s="22"/>
      <c r="E70" s="22"/>
      <c r="F70" s="22"/>
      <c r="G70" s="22"/>
      <c r="H70" s="22"/>
      <c r="I70" s="8"/>
      <c r="J70" s="21"/>
      <c r="K70" s="8" t="s">
        <v>26</v>
      </c>
      <c r="L70" s="3"/>
      <c r="M70" s="13"/>
      <c r="N70" s="22"/>
      <c r="O70" s="22"/>
      <c r="P70" s="22"/>
      <c r="Q70" s="22"/>
      <c r="R70" s="22"/>
      <c r="S70" s="22"/>
      <c r="T70" s="22"/>
      <c r="U70" s="15"/>
      <c r="V70" s="22"/>
      <c r="W70" s="17"/>
      <c r="X70" s="17"/>
      <c r="Y70" s="17"/>
      <c r="Z70" s="100">
        <f t="shared" si="0"/>
        <v>0</v>
      </c>
      <c r="AA7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9,Z70*0.9,"")</f>
        <v/>
      </c>
      <c r="AB70" s="22"/>
      <c r="AC70" s="22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2:100" x14ac:dyDescent="0.25">
      <c r="B71" s="19"/>
      <c r="C71" s="22"/>
      <c r="D71" s="22"/>
      <c r="E71" s="22"/>
      <c r="F71" s="22"/>
      <c r="G71" s="22"/>
      <c r="H71" s="22"/>
      <c r="I71" s="8"/>
      <c r="J71" s="21"/>
      <c r="K71" s="8" t="s">
        <v>26</v>
      </c>
      <c r="L71" s="3"/>
      <c r="M71" s="13"/>
      <c r="N71" s="22"/>
      <c r="O71" s="22"/>
      <c r="P71" s="22"/>
      <c r="Q71" s="22"/>
      <c r="R71" s="22"/>
      <c r="S71" s="22"/>
      <c r="T71" s="22"/>
      <c r="U71" s="15"/>
      <c r="V71" s="22"/>
      <c r="W71" s="17"/>
      <c r="X71" s="17"/>
      <c r="Y71" s="17"/>
      <c r="Z71" s="100">
        <f t="shared" si="0"/>
        <v>0</v>
      </c>
      <c r="AA7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9,Z71*0.9,"")</f>
        <v/>
      </c>
      <c r="AB71" s="22"/>
      <c r="AC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2:100" x14ac:dyDescent="0.25">
      <c r="B72" s="19"/>
      <c r="C72" s="22"/>
      <c r="D72" s="22"/>
      <c r="E72" s="22"/>
      <c r="F72" s="22"/>
      <c r="G72" s="22"/>
      <c r="H72" s="22"/>
      <c r="I72" s="8"/>
      <c r="J72" s="21"/>
      <c r="K72" s="8" t="s">
        <v>26</v>
      </c>
      <c r="L72" s="3"/>
      <c r="M72" s="13"/>
      <c r="N72" s="22"/>
      <c r="O72" s="22"/>
      <c r="P72" s="22"/>
      <c r="Q72" s="22"/>
      <c r="R72" s="22"/>
      <c r="S72" s="22"/>
      <c r="T72" s="22"/>
      <c r="U72" s="15"/>
      <c r="V72" s="22"/>
      <c r="W72" s="17"/>
      <c r="X72" s="17"/>
      <c r="Y72" s="17"/>
      <c r="Z72" s="100">
        <f t="shared" si="0"/>
        <v>0</v>
      </c>
      <c r="AA7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9,Z72*0.9,"")</f>
        <v/>
      </c>
      <c r="AB72" s="22"/>
      <c r="AC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2:100" x14ac:dyDescent="0.25">
      <c r="B73" s="19"/>
      <c r="C73" s="22"/>
      <c r="D73" s="22"/>
      <c r="E73" s="22"/>
      <c r="F73" s="22"/>
      <c r="G73" s="22"/>
      <c r="H73" s="22"/>
      <c r="I73" s="8"/>
      <c r="J73" s="21"/>
      <c r="K73" s="8" t="s">
        <v>26</v>
      </c>
      <c r="L73" s="3"/>
      <c r="M73" s="13"/>
      <c r="N73" s="22"/>
      <c r="O73" s="22"/>
      <c r="P73" s="22"/>
      <c r="Q73" s="22"/>
      <c r="R73" s="22"/>
      <c r="S73" s="22"/>
      <c r="T73" s="22"/>
      <c r="U73" s="15"/>
      <c r="V73" s="22"/>
      <c r="W73" s="17"/>
      <c r="X73" s="17"/>
      <c r="Y73" s="17"/>
      <c r="Z73" s="100">
        <f t="shared" si="0"/>
        <v>0</v>
      </c>
      <c r="AA7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9,Z73*0.9,"")</f>
        <v/>
      </c>
      <c r="AB73" s="22"/>
      <c r="AC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</row>
    <row r="74" spans="2:100" x14ac:dyDescent="0.25">
      <c r="B74" s="19"/>
      <c r="C74" s="22"/>
      <c r="D74" s="22"/>
      <c r="E74" s="22"/>
      <c r="F74" s="22"/>
      <c r="G74" s="22"/>
      <c r="H74" s="22"/>
      <c r="I74" s="8"/>
      <c r="J74" s="21"/>
      <c r="K74" s="8" t="s">
        <v>26</v>
      </c>
      <c r="L74" s="3"/>
      <c r="M74" s="13"/>
      <c r="N74" s="22"/>
      <c r="O74" s="22"/>
      <c r="P74" s="22"/>
      <c r="Q74" s="22"/>
      <c r="R74" s="22"/>
      <c r="S74" s="22"/>
      <c r="T74" s="22"/>
      <c r="U74" s="15"/>
      <c r="V74" s="22"/>
      <c r="W74" s="17"/>
      <c r="X74" s="17"/>
      <c r="Y74" s="17"/>
      <c r="Z74" s="100">
        <f t="shared" si="0"/>
        <v>0</v>
      </c>
      <c r="AA7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9,Z74*0.9,"")</f>
        <v/>
      </c>
      <c r="AB74" s="22"/>
      <c r="AC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</row>
    <row r="75" spans="2:100" x14ac:dyDescent="0.25">
      <c r="B75" s="19"/>
      <c r="C75" s="22"/>
      <c r="D75" s="22"/>
      <c r="E75" s="22"/>
      <c r="F75" s="22"/>
      <c r="G75" s="22"/>
      <c r="H75" s="22"/>
      <c r="I75" s="8"/>
      <c r="J75" s="21"/>
      <c r="K75" s="8" t="s">
        <v>26</v>
      </c>
      <c r="L75" s="3"/>
      <c r="M75" s="13"/>
      <c r="N75" s="22"/>
      <c r="O75" s="22"/>
      <c r="P75" s="22"/>
      <c r="Q75" s="22"/>
      <c r="R75" s="22"/>
      <c r="S75" s="22"/>
      <c r="T75" s="22"/>
      <c r="U75" s="15"/>
      <c r="V75" s="22"/>
      <c r="W75" s="17"/>
      <c r="X75" s="17"/>
      <c r="Y75" s="17"/>
      <c r="Z75" s="100">
        <f t="shared" si="0"/>
        <v>0</v>
      </c>
      <c r="AA7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9,Z75*0.9,"")</f>
        <v/>
      </c>
      <c r="AB75" s="22"/>
      <c r="AC75" s="22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</row>
    <row r="76" spans="2:100" x14ac:dyDescent="0.25">
      <c r="B76" s="19"/>
      <c r="C76" s="22"/>
      <c r="D76" s="22"/>
      <c r="E76" s="22"/>
      <c r="F76" s="22"/>
      <c r="G76" s="22"/>
      <c r="H76" s="22"/>
      <c r="I76" s="8"/>
      <c r="J76" s="21"/>
      <c r="K76" s="8" t="s">
        <v>26</v>
      </c>
      <c r="L76" s="3"/>
      <c r="M76" s="13"/>
      <c r="N76" s="22"/>
      <c r="O76" s="22"/>
      <c r="P76" s="22"/>
      <c r="Q76" s="22"/>
      <c r="R76" s="22"/>
      <c r="S76" s="22"/>
      <c r="T76" s="22"/>
      <c r="U76" s="15"/>
      <c r="V76" s="22"/>
      <c r="W76" s="17"/>
      <c r="X76" s="17"/>
      <c r="Y76" s="17"/>
      <c r="Z76" s="100">
        <f t="shared" si="0"/>
        <v>0</v>
      </c>
      <c r="AA7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9,Z76*0.9,"")</f>
        <v/>
      </c>
      <c r="AB76" s="22"/>
      <c r="AC76" s="22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</row>
    <row r="77" spans="2:100" x14ac:dyDescent="0.25">
      <c r="B77" s="19"/>
      <c r="C77" s="22"/>
      <c r="D77" s="22"/>
      <c r="E77" s="22"/>
      <c r="F77" s="22"/>
      <c r="G77" s="22"/>
      <c r="H77" s="22"/>
      <c r="I77" s="8"/>
      <c r="J77" s="21"/>
      <c r="K77" s="8" t="s">
        <v>26</v>
      </c>
      <c r="L77" s="3"/>
      <c r="M77" s="13"/>
      <c r="N77" s="22"/>
      <c r="O77" s="22"/>
      <c r="P77" s="22"/>
      <c r="Q77" s="22"/>
      <c r="R77" s="22"/>
      <c r="S77" s="22"/>
      <c r="T77" s="22"/>
      <c r="U77" s="15"/>
      <c r="V77" s="22"/>
      <c r="W77" s="17"/>
      <c r="X77" s="17"/>
      <c r="Y77" s="17"/>
      <c r="Z77" s="100">
        <f t="shared" ref="Z77:Z140" si="1">IF(Y77="MKSAP17 Complete", 499, IF(Y77="MKSAP17 Print", 329, IF(Y77="MKSAP17 Digital", 349,
IF(Y77="No Mksap", 0,0))))</f>
        <v>0</v>
      </c>
      <c r="AA7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9,Z77*0.9,"")</f>
        <v/>
      </c>
      <c r="AB77" s="22"/>
      <c r="AC77" s="22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</row>
    <row r="78" spans="2:100" x14ac:dyDescent="0.25">
      <c r="B78" s="19"/>
      <c r="C78" s="22"/>
      <c r="D78" s="22"/>
      <c r="E78" s="22"/>
      <c r="F78" s="22"/>
      <c r="G78" s="22"/>
      <c r="H78" s="22"/>
      <c r="I78" s="8"/>
      <c r="J78" s="21"/>
      <c r="K78" s="8" t="s">
        <v>26</v>
      </c>
      <c r="L78" s="3"/>
      <c r="M78" s="13"/>
      <c r="N78" s="22"/>
      <c r="O78" s="22"/>
      <c r="P78" s="22"/>
      <c r="Q78" s="22"/>
      <c r="R78" s="22"/>
      <c r="S78" s="22"/>
      <c r="T78" s="22"/>
      <c r="U78" s="15"/>
      <c r="V78" s="22"/>
      <c r="W78" s="17"/>
      <c r="X78" s="17"/>
      <c r="Y78" s="17"/>
      <c r="Z78" s="100">
        <f t="shared" si="1"/>
        <v>0</v>
      </c>
      <c r="AA7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9,Z78*0.9,"")</f>
        <v/>
      </c>
      <c r="AB78" s="22"/>
      <c r="AC78" s="22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</row>
    <row r="79" spans="2:100" x14ac:dyDescent="0.25">
      <c r="B79" s="19"/>
      <c r="C79" s="22"/>
      <c r="D79" s="22"/>
      <c r="E79" s="22"/>
      <c r="F79" s="22"/>
      <c r="G79" s="22"/>
      <c r="H79" s="22"/>
      <c r="I79" s="8"/>
      <c r="J79" s="21"/>
      <c r="K79" s="8" t="s">
        <v>26</v>
      </c>
      <c r="L79" s="3"/>
      <c r="M79" s="13"/>
      <c r="N79" s="22"/>
      <c r="O79" s="22"/>
      <c r="P79" s="22"/>
      <c r="Q79" s="22"/>
      <c r="R79" s="22"/>
      <c r="S79" s="22"/>
      <c r="T79" s="22"/>
      <c r="U79" s="15"/>
      <c r="V79" s="22"/>
      <c r="W79" s="17"/>
      <c r="X79" s="17"/>
      <c r="Y79" s="17"/>
      <c r="Z79" s="100">
        <f t="shared" si="1"/>
        <v>0</v>
      </c>
      <c r="AA7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9,Z79*0.9,"")</f>
        <v/>
      </c>
      <c r="AB79" s="22"/>
      <c r="AC79" s="22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</row>
    <row r="80" spans="2:100" x14ac:dyDescent="0.25">
      <c r="B80" s="19"/>
      <c r="C80" s="22"/>
      <c r="D80" s="22"/>
      <c r="E80" s="22"/>
      <c r="F80" s="22"/>
      <c r="G80" s="22"/>
      <c r="H80" s="22"/>
      <c r="I80" s="8"/>
      <c r="J80" s="21"/>
      <c r="K80" s="8" t="s">
        <v>26</v>
      </c>
      <c r="L80" s="3"/>
      <c r="M80" s="13"/>
      <c r="N80" s="22"/>
      <c r="O80" s="22"/>
      <c r="P80" s="22"/>
      <c r="Q80" s="22"/>
      <c r="R80" s="22"/>
      <c r="S80" s="22"/>
      <c r="T80" s="22"/>
      <c r="U80" s="15"/>
      <c r="V80" s="22"/>
      <c r="W80" s="17"/>
      <c r="X80" s="17"/>
      <c r="Y80" s="17"/>
      <c r="Z80" s="100">
        <f t="shared" si="1"/>
        <v>0</v>
      </c>
      <c r="AA8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9,Z80*0.9,"")</f>
        <v/>
      </c>
      <c r="AB80" s="22"/>
      <c r="AC80" s="22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</row>
    <row r="81" spans="2:100" x14ac:dyDescent="0.25">
      <c r="B81" s="19"/>
      <c r="C81" s="22"/>
      <c r="D81" s="22"/>
      <c r="E81" s="22"/>
      <c r="F81" s="22"/>
      <c r="G81" s="22"/>
      <c r="H81" s="22"/>
      <c r="I81" s="8"/>
      <c r="J81" s="21"/>
      <c r="K81" s="8" t="s">
        <v>26</v>
      </c>
      <c r="L81" s="3"/>
      <c r="M81" s="13"/>
      <c r="N81" s="22"/>
      <c r="O81" s="22"/>
      <c r="P81" s="22"/>
      <c r="Q81" s="22"/>
      <c r="R81" s="22"/>
      <c r="S81" s="22"/>
      <c r="T81" s="22"/>
      <c r="U81" s="15"/>
      <c r="V81" s="22"/>
      <c r="W81" s="17"/>
      <c r="X81" s="17"/>
      <c r="Y81" s="17"/>
      <c r="Z81" s="100">
        <f t="shared" si="1"/>
        <v>0</v>
      </c>
      <c r="AA8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9,Z81*0.9,"")</f>
        <v/>
      </c>
      <c r="AB81" s="22"/>
      <c r="AC81" s="22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</row>
    <row r="82" spans="2:100" x14ac:dyDescent="0.25">
      <c r="B82" s="19"/>
      <c r="C82" s="22"/>
      <c r="D82" s="22"/>
      <c r="E82" s="22"/>
      <c r="F82" s="22"/>
      <c r="G82" s="22"/>
      <c r="H82" s="22"/>
      <c r="I82" s="8"/>
      <c r="J82" s="21"/>
      <c r="K82" s="8" t="s">
        <v>26</v>
      </c>
      <c r="L82" s="3"/>
      <c r="M82" s="13"/>
      <c r="N82" s="22"/>
      <c r="O82" s="22"/>
      <c r="P82" s="22"/>
      <c r="Q82" s="22"/>
      <c r="R82" s="22"/>
      <c r="S82" s="22"/>
      <c r="T82" s="22"/>
      <c r="U82" s="15"/>
      <c r="V82" s="22"/>
      <c r="W82" s="17"/>
      <c r="X82" s="17"/>
      <c r="Y82" s="17"/>
      <c r="Z82" s="100">
        <f t="shared" si="1"/>
        <v>0</v>
      </c>
      <c r="AA8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9,Z82*0.9,"")</f>
        <v/>
      </c>
      <c r="AB82" s="22"/>
      <c r="AC82" s="22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</row>
    <row r="83" spans="2:100" x14ac:dyDescent="0.25">
      <c r="B83" s="19"/>
      <c r="C83" s="22"/>
      <c r="D83" s="22"/>
      <c r="E83" s="22"/>
      <c r="F83" s="22"/>
      <c r="G83" s="22"/>
      <c r="H83" s="22"/>
      <c r="I83" s="8"/>
      <c r="J83" s="21"/>
      <c r="K83" s="8" t="s">
        <v>26</v>
      </c>
      <c r="L83" s="3"/>
      <c r="M83" s="13"/>
      <c r="N83" s="22"/>
      <c r="O83" s="22"/>
      <c r="P83" s="22"/>
      <c r="Q83" s="22"/>
      <c r="R83" s="22"/>
      <c r="S83" s="22"/>
      <c r="T83" s="22"/>
      <c r="U83" s="15"/>
      <c r="V83" s="22"/>
      <c r="W83" s="17"/>
      <c r="X83" s="17"/>
      <c r="Y83" s="17"/>
      <c r="Z83" s="100">
        <f t="shared" si="1"/>
        <v>0</v>
      </c>
      <c r="AA8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9,Z83*0.9,"")</f>
        <v/>
      </c>
      <c r="AB83" s="22"/>
      <c r="AC83" s="22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</row>
    <row r="84" spans="2:100" x14ac:dyDescent="0.25">
      <c r="B84" s="19"/>
      <c r="C84" s="22"/>
      <c r="D84" s="22"/>
      <c r="E84" s="22"/>
      <c r="F84" s="22"/>
      <c r="G84" s="22"/>
      <c r="H84" s="22"/>
      <c r="I84" s="8"/>
      <c r="J84" s="21"/>
      <c r="K84" s="8" t="s">
        <v>26</v>
      </c>
      <c r="L84" s="3"/>
      <c r="M84" s="13"/>
      <c r="N84" s="22"/>
      <c r="O84" s="22"/>
      <c r="P84" s="22"/>
      <c r="Q84" s="22"/>
      <c r="R84" s="22"/>
      <c r="S84" s="22"/>
      <c r="T84" s="22"/>
      <c r="U84" s="15"/>
      <c r="V84" s="22"/>
      <c r="W84" s="17"/>
      <c r="X84" s="17"/>
      <c r="Y84" s="17"/>
      <c r="Z84" s="100">
        <f t="shared" si="1"/>
        <v>0</v>
      </c>
      <c r="AA8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9,Z84*0.9,"")</f>
        <v/>
      </c>
      <c r="AB84" s="22"/>
      <c r="AC84" s="22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</row>
    <row r="85" spans="2:100" x14ac:dyDescent="0.25">
      <c r="B85" s="19"/>
      <c r="C85" s="22"/>
      <c r="D85" s="22"/>
      <c r="E85" s="22"/>
      <c r="F85" s="22"/>
      <c r="G85" s="22"/>
      <c r="H85" s="22"/>
      <c r="I85" s="8"/>
      <c r="J85" s="21"/>
      <c r="K85" s="8" t="s">
        <v>26</v>
      </c>
      <c r="L85" s="3"/>
      <c r="M85" s="13"/>
      <c r="N85" s="22"/>
      <c r="O85" s="22"/>
      <c r="P85" s="22"/>
      <c r="Q85" s="22"/>
      <c r="R85" s="22"/>
      <c r="S85" s="22"/>
      <c r="T85" s="22"/>
      <c r="U85" s="15"/>
      <c r="V85" s="22"/>
      <c r="W85" s="17"/>
      <c r="X85" s="17"/>
      <c r="Y85" s="17"/>
      <c r="Z85" s="100">
        <f t="shared" si="1"/>
        <v>0</v>
      </c>
      <c r="AA8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9,Z85*0.9,"")</f>
        <v/>
      </c>
      <c r="AB85" s="22"/>
      <c r="AC85" s="22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</row>
    <row r="86" spans="2:100" x14ac:dyDescent="0.25">
      <c r="B86" s="19"/>
      <c r="C86" s="22"/>
      <c r="D86" s="22"/>
      <c r="E86" s="22"/>
      <c r="F86" s="22"/>
      <c r="G86" s="22"/>
      <c r="H86" s="22"/>
      <c r="I86" s="8"/>
      <c r="J86" s="21"/>
      <c r="K86" s="8" t="s">
        <v>26</v>
      </c>
      <c r="L86" s="3"/>
      <c r="M86" s="13"/>
      <c r="N86" s="22"/>
      <c r="O86" s="22"/>
      <c r="P86" s="22"/>
      <c r="Q86" s="22"/>
      <c r="R86" s="22"/>
      <c r="S86" s="22"/>
      <c r="T86" s="22"/>
      <c r="U86" s="15"/>
      <c r="V86" s="22"/>
      <c r="W86" s="17"/>
      <c r="X86" s="17"/>
      <c r="Y86" s="17"/>
      <c r="Z86" s="100">
        <f t="shared" si="1"/>
        <v>0</v>
      </c>
      <c r="AA8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9,Z86*0.9,"")</f>
        <v/>
      </c>
      <c r="AB86" s="22"/>
      <c r="AC86" s="22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</row>
    <row r="87" spans="2:100" x14ac:dyDescent="0.25">
      <c r="B87" s="19"/>
      <c r="C87" s="22"/>
      <c r="D87" s="22"/>
      <c r="E87" s="22"/>
      <c r="F87" s="22"/>
      <c r="G87" s="22"/>
      <c r="H87" s="22"/>
      <c r="I87" s="8"/>
      <c r="J87" s="21"/>
      <c r="K87" s="8" t="s">
        <v>26</v>
      </c>
      <c r="L87" s="3"/>
      <c r="M87" s="13"/>
      <c r="N87" s="22"/>
      <c r="O87" s="22"/>
      <c r="P87" s="22"/>
      <c r="Q87" s="22"/>
      <c r="R87" s="22"/>
      <c r="S87" s="22"/>
      <c r="T87" s="22"/>
      <c r="U87" s="15"/>
      <c r="V87" s="22"/>
      <c r="W87" s="17"/>
      <c r="X87" s="17"/>
      <c r="Y87" s="17"/>
      <c r="Z87" s="100">
        <f t="shared" si="1"/>
        <v>0</v>
      </c>
      <c r="AA8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9,Z87*0.9,"")</f>
        <v/>
      </c>
      <c r="AB87" s="22"/>
      <c r="AC87" s="22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</row>
    <row r="88" spans="2:100" x14ac:dyDescent="0.25">
      <c r="B88" s="19"/>
      <c r="C88" s="22"/>
      <c r="D88" s="22"/>
      <c r="E88" s="22"/>
      <c r="F88" s="22"/>
      <c r="G88" s="22"/>
      <c r="H88" s="22"/>
      <c r="I88" s="8"/>
      <c r="J88" s="21"/>
      <c r="K88" s="8" t="s">
        <v>26</v>
      </c>
      <c r="L88" s="3"/>
      <c r="M88" s="13"/>
      <c r="N88" s="22"/>
      <c r="O88" s="22"/>
      <c r="P88" s="22"/>
      <c r="Q88" s="22"/>
      <c r="R88" s="22"/>
      <c r="S88" s="22"/>
      <c r="T88" s="22"/>
      <c r="U88" s="15"/>
      <c r="V88" s="22"/>
      <c r="W88" s="17"/>
      <c r="X88" s="17"/>
      <c r="Y88" s="17"/>
      <c r="Z88" s="100">
        <f t="shared" si="1"/>
        <v>0</v>
      </c>
      <c r="AA8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9,Z88*0.9,"")</f>
        <v/>
      </c>
      <c r="AB88" s="22"/>
      <c r="AC88" s="22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</row>
    <row r="89" spans="2:100" x14ac:dyDescent="0.25">
      <c r="B89" s="19"/>
      <c r="C89" s="22"/>
      <c r="D89" s="22"/>
      <c r="E89" s="22"/>
      <c r="F89" s="22"/>
      <c r="G89" s="22"/>
      <c r="H89" s="22"/>
      <c r="I89" s="8"/>
      <c r="J89" s="21"/>
      <c r="K89" s="8" t="s">
        <v>26</v>
      </c>
      <c r="L89" s="3"/>
      <c r="M89" s="13"/>
      <c r="N89" s="22"/>
      <c r="O89" s="22"/>
      <c r="P89" s="22"/>
      <c r="Q89" s="22"/>
      <c r="R89" s="22"/>
      <c r="S89" s="22"/>
      <c r="T89" s="22"/>
      <c r="U89" s="15"/>
      <c r="V89" s="22"/>
      <c r="W89" s="17"/>
      <c r="X89" s="17"/>
      <c r="Y89" s="17"/>
      <c r="Z89" s="100">
        <f t="shared" si="1"/>
        <v>0</v>
      </c>
      <c r="AA8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9,Z89*0.9,"")</f>
        <v/>
      </c>
      <c r="AB89" s="22"/>
      <c r="AC89" s="22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</row>
    <row r="90" spans="2:100" x14ac:dyDescent="0.25">
      <c r="B90" s="19"/>
      <c r="C90" s="22"/>
      <c r="D90" s="22"/>
      <c r="E90" s="22"/>
      <c r="F90" s="22"/>
      <c r="G90" s="22"/>
      <c r="H90" s="22"/>
      <c r="I90" s="8"/>
      <c r="J90" s="21"/>
      <c r="K90" s="8" t="s">
        <v>26</v>
      </c>
      <c r="L90" s="3"/>
      <c r="M90" s="13"/>
      <c r="N90" s="22"/>
      <c r="O90" s="22"/>
      <c r="P90" s="22"/>
      <c r="Q90" s="22"/>
      <c r="R90" s="22"/>
      <c r="S90" s="22"/>
      <c r="T90" s="22"/>
      <c r="U90" s="15"/>
      <c r="V90" s="22"/>
      <c r="W90" s="17"/>
      <c r="X90" s="17"/>
      <c r="Y90" s="17"/>
      <c r="Z90" s="100">
        <f t="shared" si="1"/>
        <v>0</v>
      </c>
      <c r="AA9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9,Z90*0.9,"")</f>
        <v/>
      </c>
      <c r="AB90" s="22"/>
      <c r="AC90" s="22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</row>
    <row r="91" spans="2:100" x14ac:dyDescent="0.25">
      <c r="B91" s="19"/>
      <c r="C91" s="22"/>
      <c r="D91" s="22"/>
      <c r="E91" s="22"/>
      <c r="F91" s="22"/>
      <c r="G91" s="22"/>
      <c r="H91" s="22"/>
      <c r="I91" s="8"/>
      <c r="J91" s="21"/>
      <c r="K91" s="8" t="s">
        <v>26</v>
      </c>
      <c r="L91" s="3"/>
      <c r="M91" s="13"/>
      <c r="N91" s="22"/>
      <c r="O91" s="22"/>
      <c r="P91" s="22"/>
      <c r="Q91" s="22"/>
      <c r="R91" s="22"/>
      <c r="S91" s="22"/>
      <c r="T91" s="22"/>
      <c r="U91" s="15"/>
      <c r="V91" s="22"/>
      <c r="W91" s="17"/>
      <c r="X91" s="17"/>
      <c r="Y91" s="17"/>
      <c r="Z91" s="100">
        <f t="shared" si="1"/>
        <v>0</v>
      </c>
      <c r="AA9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9,Z91*0.9,"")</f>
        <v/>
      </c>
      <c r="AB91" s="22"/>
      <c r="AC91" s="22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</row>
    <row r="92" spans="2:100" x14ac:dyDescent="0.25">
      <c r="B92" s="19"/>
      <c r="C92" s="22"/>
      <c r="D92" s="22"/>
      <c r="E92" s="22"/>
      <c r="F92" s="22"/>
      <c r="G92" s="22"/>
      <c r="H92" s="22"/>
      <c r="I92" s="8"/>
      <c r="J92" s="21"/>
      <c r="K92" s="8" t="s">
        <v>26</v>
      </c>
      <c r="L92" s="3"/>
      <c r="M92" s="13"/>
      <c r="N92" s="22"/>
      <c r="O92" s="22"/>
      <c r="P92" s="22"/>
      <c r="Q92" s="22"/>
      <c r="R92" s="22"/>
      <c r="S92" s="22"/>
      <c r="T92" s="22"/>
      <c r="U92" s="15"/>
      <c r="V92" s="22"/>
      <c r="W92" s="17"/>
      <c r="X92" s="17"/>
      <c r="Y92" s="17"/>
      <c r="Z92" s="100">
        <f t="shared" si="1"/>
        <v>0</v>
      </c>
      <c r="AA9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9,Z92*0.9,"")</f>
        <v/>
      </c>
      <c r="AB92" s="22"/>
      <c r="AC92" s="22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</row>
    <row r="93" spans="2:100" x14ac:dyDescent="0.25">
      <c r="B93" s="19"/>
      <c r="C93" s="22"/>
      <c r="D93" s="22"/>
      <c r="E93" s="22"/>
      <c r="F93" s="22"/>
      <c r="G93" s="22"/>
      <c r="H93" s="22"/>
      <c r="I93" s="8"/>
      <c r="J93" s="21"/>
      <c r="K93" s="8" t="s">
        <v>26</v>
      </c>
      <c r="L93" s="3"/>
      <c r="M93" s="13"/>
      <c r="N93" s="22"/>
      <c r="O93" s="22"/>
      <c r="P93" s="22"/>
      <c r="Q93" s="22"/>
      <c r="R93" s="22"/>
      <c r="S93" s="22"/>
      <c r="T93" s="22"/>
      <c r="U93" s="15"/>
      <c r="V93" s="22"/>
      <c r="W93" s="17"/>
      <c r="X93" s="17"/>
      <c r="Y93" s="17"/>
      <c r="Z93" s="100">
        <f t="shared" si="1"/>
        <v>0</v>
      </c>
      <c r="AA9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9,Z93*0.9,"")</f>
        <v/>
      </c>
      <c r="AB93" s="22"/>
      <c r="AC93" s="22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</row>
    <row r="94" spans="2:100" x14ac:dyDescent="0.25">
      <c r="B94" s="19"/>
      <c r="C94" s="22"/>
      <c r="D94" s="22"/>
      <c r="E94" s="22"/>
      <c r="F94" s="22"/>
      <c r="G94" s="22"/>
      <c r="H94" s="22"/>
      <c r="I94" s="8"/>
      <c r="J94" s="21"/>
      <c r="K94" s="8" t="s">
        <v>26</v>
      </c>
      <c r="L94" s="3"/>
      <c r="M94" s="13"/>
      <c r="N94" s="22"/>
      <c r="O94" s="22"/>
      <c r="P94" s="22"/>
      <c r="Q94" s="22"/>
      <c r="R94" s="22"/>
      <c r="S94" s="22"/>
      <c r="T94" s="22"/>
      <c r="U94" s="15"/>
      <c r="V94" s="22"/>
      <c r="W94" s="17"/>
      <c r="X94" s="17"/>
      <c r="Y94" s="17"/>
      <c r="Z94" s="100">
        <f t="shared" si="1"/>
        <v>0</v>
      </c>
      <c r="AA9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9,Z94*0.9,"")</f>
        <v/>
      </c>
      <c r="AB94" s="22"/>
      <c r="AC94" s="22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</row>
    <row r="95" spans="2:100" x14ac:dyDescent="0.25">
      <c r="B95" s="19"/>
      <c r="C95" s="22"/>
      <c r="D95" s="22"/>
      <c r="E95" s="22"/>
      <c r="F95" s="22"/>
      <c r="G95" s="22"/>
      <c r="H95" s="22"/>
      <c r="I95" s="8"/>
      <c r="J95" s="21"/>
      <c r="K95" s="8" t="s">
        <v>26</v>
      </c>
      <c r="L95" s="3"/>
      <c r="M95" s="13"/>
      <c r="N95" s="22"/>
      <c r="O95" s="22"/>
      <c r="P95" s="22"/>
      <c r="Q95" s="22"/>
      <c r="R95" s="22"/>
      <c r="S95" s="22"/>
      <c r="T95" s="22"/>
      <c r="U95" s="15"/>
      <c r="V95" s="22"/>
      <c r="W95" s="17"/>
      <c r="X95" s="17"/>
      <c r="Y95" s="17"/>
      <c r="Z95" s="100">
        <f t="shared" si="1"/>
        <v>0</v>
      </c>
      <c r="AA9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9,Z95*0.9,"")</f>
        <v/>
      </c>
      <c r="AB95" s="22"/>
      <c r="AC95" s="22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</row>
    <row r="96" spans="2:100" x14ac:dyDescent="0.25">
      <c r="B96" s="19"/>
      <c r="C96" s="22"/>
      <c r="D96" s="22"/>
      <c r="E96" s="22"/>
      <c r="F96" s="22"/>
      <c r="G96" s="22"/>
      <c r="H96" s="22"/>
      <c r="I96" s="8"/>
      <c r="J96" s="21"/>
      <c r="K96" s="8" t="s">
        <v>26</v>
      </c>
      <c r="L96" s="3"/>
      <c r="M96" s="13"/>
      <c r="N96" s="22"/>
      <c r="O96" s="22"/>
      <c r="P96" s="22"/>
      <c r="Q96" s="22"/>
      <c r="R96" s="22"/>
      <c r="S96" s="22"/>
      <c r="T96" s="22"/>
      <c r="U96" s="15"/>
      <c r="V96" s="22"/>
      <c r="W96" s="17"/>
      <c r="X96" s="17"/>
      <c r="Y96" s="17"/>
      <c r="Z96" s="100">
        <f t="shared" si="1"/>
        <v>0</v>
      </c>
      <c r="AA9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9,Z96*0.9,"")</f>
        <v/>
      </c>
      <c r="AB96" s="22"/>
      <c r="AC96" s="22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</row>
    <row r="97" spans="2:100" x14ac:dyDescent="0.25">
      <c r="B97" s="19"/>
      <c r="C97" s="22"/>
      <c r="D97" s="22"/>
      <c r="E97" s="22"/>
      <c r="F97" s="22"/>
      <c r="G97" s="22"/>
      <c r="H97" s="22"/>
      <c r="I97" s="8"/>
      <c r="J97" s="21"/>
      <c r="K97" s="8" t="s">
        <v>26</v>
      </c>
      <c r="L97" s="3"/>
      <c r="M97" s="13"/>
      <c r="N97" s="22"/>
      <c r="O97" s="22"/>
      <c r="P97" s="22"/>
      <c r="Q97" s="22"/>
      <c r="R97" s="22"/>
      <c r="S97" s="22"/>
      <c r="T97" s="22"/>
      <c r="U97" s="15"/>
      <c r="V97" s="22"/>
      <c r="W97" s="17"/>
      <c r="X97" s="17"/>
      <c r="Y97" s="17"/>
      <c r="Z97" s="100">
        <f t="shared" si="1"/>
        <v>0</v>
      </c>
      <c r="AA9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9,Z97*0.9,"")</f>
        <v/>
      </c>
      <c r="AB97" s="22"/>
      <c r="AC97" s="22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</row>
    <row r="98" spans="2:100" x14ac:dyDescent="0.25">
      <c r="B98" s="19"/>
      <c r="C98" s="22"/>
      <c r="D98" s="22"/>
      <c r="E98" s="22"/>
      <c r="F98" s="22"/>
      <c r="G98" s="22"/>
      <c r="H98" s="22"/>
      <c r="I98" s="8"/>
      <c r="J98" s="21"/>
      <c r="K98" s="8" t="s">
        <v>26</v>
      </c>
      <c r="L98" s="3"/>
      <c r="M98" s="13"/>
      <c r="N98" s="22"/>
      <c r="O98" s="22"/>
      <c r="P98" s="22"/>
      <c r="Q98" s="22"/>
      <c r="R98" s="22"/>
      <c r="S98" s="22"/>
      <c r="T98" s="22"/>
      <c r="U98" s="15"/>
      <c r="V98" s="22"/>
      <c r="W98" s="17"/>
      <c r="X98" s="17"/>
      <c r="Y98" s="17"/>
      <c r="Z98" s="100">
        <f t="shared" si="1"/>
        <v>0</v>
      </c>
      <c r="AA9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9,Z98*0.9,"")</f>
        <v/>
      </c>
      <c r="AB98" s="22"/>
      <c r="AC98" s="22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</row>
    <row r="99" spans="2:100" x14ac:dyDescent="0.25">
      <c r="B99" s="19"/>
      <c r="C99" s="22"/>
      <c r="D99" s="22"/>
      <c r="E99" s="22"/>
      <c r="F99" s="22"/>
      <c r="G99" s="22"/>
      <c r="H99" s="22"/>
      <c r="I99" s="8"/>
      <c r="J99" s="21"/>
      <c r="K99" s="8" t="s">
        <v>26</v>
      </c>
      <c r="L99" s="3"/>
      <c r="M99" s="13"/>
      <c r="N99" s="22"/>
      <c r="O99" s="22"/>
      <c r="P99" s="22"/>
      <c r="Q99" s="22"/>
      <c r="R99" s="22"/>
      <c r="S99" s="22"/>
      <c r="T99" s="22"/>
      <c r="U99" s="15"/>
      <c r="V99" s="22"/>
      <c r="W99" s="17"/>
      <c r="X99" s="17"/>
      <c r="Y99" s="17"/>
      <c r="Z99" s="100">
        <f t="shared" si="1"/>
        <v>0</v>
      </c>
      <c r="AA9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9,Z99*0.9,"")</f>
        <v/>
      </c>
      <c r="AB99" s="22"/>
      <c r="AC99" s="22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</row>
    <row r="100" spans="2:100" x14ac:dyDescent="0.25">
      <c r="B100" s="19"/>
      <c r="C100" s="22"/>
      <c r="D100" s="22"/>
      <c r="E100" s="22"/>
      <c r="F100" s="22"/>
      <c r="G100" s="22"/>
      <c r="H100" s="22"/>
      <c r="I100" s="8"/>
      <c r="J100" s="21"/>
      <c r="K100" s="8" t="s">
        <v>26</v>
      </c>
      <c r="L100" s="3"/>
      <c r="M100" s="13"/>
      <c r="N100" s="22"/>
      <c r="O100" s="22"/>
      <c r="P100" s="22"/>
      <c r="Q100" s="22"/>
      <c r="R100" s="22"/>
      <c r="S100" s="22"/>
      <c r="T100" s="22"/>
      <c r="U100" s="15"/>
      <c r="V100" s="22"/>
      <c r="W100" s="17"/>
      <c r="X100" s="17"/>
      <c r="Y100" s="17"/>
      <c r="Z100" s="100">
        <f t="shared" si="1"/>
        <v>0</v>
      </c>
      <c r="AA10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9,Z100*0.9,"")</f>
        <v/>
      </c>
      <c r="AB100" s="22"/>
      <c r="AC100" s="22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</row>
    <row r="101" spans="2:100" x14ac:dyDescent="0.25">
      <c r="B101" s="19"/>
      <c r="C101" s="22"/>
      <c r="D101" s="22"/>
      <c r="E101" s="22"/>
      <c r="F101" s="22"/>
      <c r="G101" s="22"/>
      <c r="H101" s="22"/>
      <c r="I101" s="8"/>
      <c r="J101" s="21"/>
      <c r="K101" s="8" t="s">
        <v>26</v>
      </c>
      <c r="L101" s="3"/>
      <c r="M101" s="13"/>
      <c r="N101" s="22"/>
      <c r="O101" s="22"/>
      <c r="P101" s="22"/>
      <c r="Q101" s="22"/>
      <c r="R101" s="22"/>
      <c r="S101" s="22"/>
      <c r="T101" s="22"/>
      <c r="U101" s="15"/>
      <c r="V101" s="22"/>
      <c r="W101" s="17"/>
      <c r="X101" s="17"/>
      <c r="Y101" s="17"/>
      <c r="Z101" s="100">
        <f t="shared" si="1"/>
        <v>0</v>
      </c>
      <c r="AA10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9,Z101*0.9,"")</f>
        <v/>
      </c>
      <c r="AB101" s="22"/>
      <c r="AC101" s="22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</row>
    <row r="102" spans="2:100" x14ac:dyDescent="0.25">
      <c r="B102" s="19"/>
      <c r="C102" s="22"/>
      <c r="D102" s="22"/>
      <c r="E102" s="22"/>
      <c r="F102" s="22"/>
      <c r="G102" s="22"/>
      <c r="H102" s="22"/>
      <c r="I102" s="8"/>
      <c r="J102" s="21"/>
      <c r="K102" s="8" t="s">
        <v>26</v>
      </c>
      <c r="L102" s="3"/>
      <c r="M102" s="13"/>
      <c r="N102" s="22"/>
      <c r="O102" s="22"/>
      <c r="P102" s="22"/>
      <c r="Q102" s="22"/>
      <c r="R102" s="22"/>
      <c r="S102" s="22"/>
      <c r="T102" s="22"/>
      <c r="U102" s="15"/>
      <c r="V102" s="22"/>
      <c r="W102" s="17"/>
      <c r="X102" s="17"/>
      <c r="Y102" s="17"/>
      <c r="Z102" s="100">
        <f t="shared" si="1"/>
        <v>0</v>
      </c>
      <c r="AA10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9,Z102*0.9,"")</f>
        <v/>
      </c>
      <c r="AB102" s="22"/>
      <c r="AC102" s="22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</row>
    <row r="103" spans="2:100" x14ac:dyDescent="0.25">
      <c r="B103" s="19"/>
      <c r="C103" s="22"/>
      <c r="D103" s="22"/>
      <c r="E103" s="22"/>
      <c r="F103" s="22"/>
      <c r="G103" s="22"/>
      <c r="H103" s="22"/>
      <c r="I103" s="8"/>
      <c r="J103" s="21"/>
      <c r="K103" s="8" t="s">
        <v>26</v>
      </c>
      <c r="L103" s="3"/>
      <c r="M103" s="13"/>
      <c r="N103" s="22"/>
      <c r="O103" s="22"/>
      <c r="P103" s="22"/>
      <c r="Q103" s="22"/>
      <c r="R103" s="22"/>
      <c r="S103" s="22"/>
      <c r="T103" s="22"/>
      <c r="U103" s="15"/>
      <c r="V103" s="22"/>
      <c r="W103" s="17"/>
      <c r="X103" s="17"/>
      <c r="Y103" s="17"/>
      <c r="Z103" s="100">
        <f t="shared" si="1"/>
        <v>0</v>
      </c>
      <c r="AA10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9,Z103*0.9,"")</f>
        <v/>
      </c>
      <c r="AB103" s="22"/>
      <c r="AC103" s="22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</row>
    <row r="104" spans="2:100" x14ac:dyDescent="0.25">
      <c r="B104" s="19"/>
      <c r="C104" s="22"/>
      <c r="D104" s="22"/>
      <c r="E104" s="22"/>
      <c r="F104" s="22"/>
      <c r="G104" s="22"/>
      <c r="H104" s="22"/>
      <c r="I104" s="8"/>
      <c r="J104" s="21"/>
      <c r="K104" s="8" t="s">
        <v>26</v>
      </c>
      <c r="L104" s="3"/>
      <c r="M104" s="13"/>
      <c r="N104" s="22"/>
      <c r="O104" s="22"/>
      <c r="P104" s="22"/>
      <c r="Q104" s="22"/>
      <c r="R104" s="22"/>
      <c r="S104" s="22"/>
      <c r="T104" s="22"/>
      <c r="U104" s="15"/>
      <c r="V104" s="22"/>
      <c r="W104" s="17"/>
      <c r="X104" s="17"/>
      <c r="Y104" s="17"/>
      <c r="Z104" s="100">
        <f t="shared" si="1"/>
        <v>0</v>
      </c>
      <c r="AA10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9,Z104*0.9,"")</f>
        <v/>
      </c>
      <c r="AB104" s="22"/>
      <c r="AC104" s="22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</row>
    <row r="105" spans="2:100" x14ac:dyDescent="0.25">
      <c r="B105" s="19"/>
      <c r="C105" s="22"/>
      <c r="D105" s="22"/>
      <c r="E105" s="22"/>
      <c r="F105" s="22"/>
      <c r="G105" s="22"/>
      <c r="H105" s="22"/>
      <c r="I105" s="8"/>
      <c r="J105" s="21"/>
      <c r="K105" s="8" t="s">
        <v>26</v>
      </c>
      <c r="L105" s="3"/>
      <c r="M105" s="13"/>
      <c r="N105" s="22"/>
      <c r="O105" s="22"/>
      <c r="P105" s="22"/>
      <c r="Q105" s="22"/>
      <c r="R105" s="22"/>
      <c r="S105" s="22"/>
      <c r="T105" s="22"/>
      <c r="U105" s="15"/>
      <c r="V105" s="22"/>
      <c r="W105" s="17"/>
      <c r="X105" s="17"/>
      <c r="Y105" s="17"/>
      <c r="Z105" s="100">
        <f t="shared" si="1"/>
        <v>0</v>
      </c>
      <c r="AA10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9,Z105*0.9,"")</f>
        <v/>
      </c>
      <c r="AB105" s="22"/>
      <c r="AC105" s="22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</row>
    <row r="106" spans="2:100" x14ac:dyDescent="0.25">
      <c r="B106" s="19"/>
      <c r="C106" s="22"/>
      <c r="D106" s="22"/>
      <c r="E106" s="22"/>
      <c r="F106" s="22"/>
      <c r="G106" s="22"/>
      <c r="H106" s="22"/>
      <c r="I106" s="8"/>
      <c r="J106" s="21"/>
      <c r="K106" s="8" t="s">
        <v>26</v>
      </c>
      <c r="L106" s="3"/>
      <c r="M106" s="13"/>
      <c r="N106" s="22"/>
      <c r="O106" s="22"/>
      <c r="P106" s="22"/>
      <c r="Q106" s="22"/>
      <c r="R106" s="22"/>
      <c r="S106" s="22"/>
      <c r="T106" s="22"/>
      <c r="U106" s="15"/>
      <c r="V106" s="22"/>
      <c r="W106" s="17"/>
      <c r="X106" s="17"/>
      <c r="Y106" s="17"/>
      <c r="Z106" s="100">
        <f t="shared" si="1"/>
        <v>0</v>
      </c>
      <c r="AA10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9,Z106*0.9,"")</f>
        <v/>
      </c>
      <c r="AB106" s="22"/>
      <c r="AC106" s="22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</row>
    <row r="107" spans="2:100" x14ac:dyDescent="0.25">
      <c r="B107" s="19"/>
      <c r="C107" s="22"/>
      <c r="D107" s="22"/>
      <c r="E107" s="22"/>
      <c r="F107" s="22"/>
      <c r="G107" s="22"/>
      <c r="H107" s="22"/>
      <c r="I107" s="8"/>
      <c r="J107" s="21"/>
      <c r="K107" s="8" t="s">
        <v>26</v>
      </c>
      <c r="L107" s="3"/>
      <c r="M107" s="13"/>
      <c r="N107" s="22"/>
      <c r="O107" s="22"/>
      <c r="P107" s="22"/>
      <c r="Q107" s="22"/>
      <c r="R107" s="22"/>
      <c r="S107" s="22"/>
      <c r="T107" s="22"/>
      <c r="U107" s="15"/>
      <c r="V107" s="22"/>
      <c r="W107" s="17"/>
      <c r="X107" s="17"/>
      <c r="Y107" s="17"/>
      <c r="Z107" s="100">
        <f t="shared" si="1"/>
        <v>0</v>
      </c>
      <c r="AA10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9,Z107*0.9,"")</f>
        <v/>
      </c>
      <c r="AB107" s="22"/>
      <c r="AC107" s="22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</row>
    <row r="108" spans="2:100" x14ac:dyDescent="0.25">
      <c r="B108" s="19"/>
      <c r="C108" s="22"/>
      <c r="D108" s="22"/>
      <c r="E108" s="22"/>
      <c r="F108" s="22"/>
      <c r="G108" s="22"/>
      <c r="H108" s="22"/>
      <c r="I108" s="8"/>
      <c r="J108" s="21"/>
      <c r="K108" s="8" t="s">
        <v>26</v>
      </c>
      <c r="L108" s="3"/>
      <c r="M108" s="13"/>
      <c r="N108" s="22"/>
      <c r="O108" s="22"/>
      <c r="P108" s="22"/>
      <c r="Q108" s="22"/>
      <c r="R108" s="22"/>
      <c r="S108" s="22"/>
      <c r="T108" s="22"/>
      <c r="U108" s="15"/>
      <c r="V108" s="22"/>
      <c r="W108" s="17"/>
      <c r="X108" s="17"/>
      <c r="Y108" s="17"/>
      <c r="Z108" s="100">
        <f t="shared" si="1"/>
        <v>0</v>
      </c>
      <c r="AA10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9,Z108*0.9,"")</f>
        <v/>
      </c>
      <c r="AB108" s="22"/>
      <c r="AC108" s="22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</row>
    <row r="109" spans="2:100" x14ac:dyDescent="0.25">
      <c r="B109" s="19"/>
      <c r="C109" s="22"/>
      <c r="D109" s="22"/>
      <c r="E109" s="22"/>
      <c r="F109" s="22"/>
      <c r="G109" s="22"/>
      <c r="H109" s="22"/>
      <c r="I109" s="8"/>
      <c r="J109" s="21"/>
      <c r="K109" s="8" t="s">
        <v>26</v>
      </c>
      <c r="L109" s="3"/>
      <c r="M109" s="13"/>
      <c r="N109" s="22"/>
      <c r="O109" s="22"/>
      <c r="P109" s="22"/>
      <c r="Q109" s="22"/>
      <c r="R109" s="22"/>
      <c r="S109" s="22"/>
      <c r="T109" s="22"/>
      <c r="U109" s="15"/>
      <c r="V109" s="22"/>
      <c r="W109" s="17"/>
      <c r="X109" s="17"/>
      <c r="Y109" s="17"/>
      <c r="Z109" s="100">
        <f t="shared" si="1"/>
        <v>0</v>
      </c>
      <c r="AA10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9,Z109*0.9,"")</f>
        <v/>
      </c>
      <c r="AB109" s="22"/>
      <c r="AC109" s="22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</row>
    <row r="110" spans="2:100" x14ac:dyDescent="0.25">
      <c r="B110" s="19"/>
      <c r="C110" s="22"/>
      <c r="D110" s="22"/>
      <c r="E110" s="22"/>
      <c r="F110" s="22"/>
      <c r="G110" s="22"/>
      <c r="H110" s="22"/>
      <c r="I110" s="8"/>
      <c r="J110" s="21"/>
      <c r="K110" s="8" t="s">
        <v>26</v>
      </c>
      <c r="L110" s="3"/>
      <c r="M110" s="13"/>
      <c r="N110" s="22"/>
      <c r="O110" s="22"/>
      <c r="P110" s="22"/>
      <c r="Q110" s="22"/>
      <c r="R110" s="22"/>
      <c r="S110" s="22"/>
      <c r="T110" s="22"/>
      <c r="U110" s="15"/>
      <c r="V110" s="22"/>
      <c r="W110" s="17"/>
      <c r="X110" s="17"/>
      <c r="Y110" s="17"/>
      <c r="Z110" s="100">
        <f t="shared" si="1"/>
        <v>0</v>
      </c>
      <c r="AA11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9,Z110*0.9,"")</f>
        <v/>
      </c>
      <c r="AB110" s="22"/>
      <c r="AC110" s="22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</row>
    <row r="111" spans="2:100" x14ac:dyDescent="0.25">
      <c r="B111" s="19"/>
      <c r="C111" s="22"/>
      <c r="D111" s="22"/>
      <c r="E111" s="22"/>
      <c r="F111" s="22"/>
      <c r="G111" s="22"/>
      <c r="H111" s="22"/>
      <c r="I111" s="8"/>
      <c r="J111" s="21"/>
      <c r="K111" s="8" t="s">
        <v>26</v>
      </c>
      <c r="L111" s="3"/>
      <c r="M111" s="13"/>
      <c r="N111" s="22"/>
      <c r="O111" s="22"/>
      <c r="P111" s="22"/>
      <c r="Q111" s="22"/>
      <c r="R111" s="22"/>
      <c r="S111" s="22"/>
      <c r="T111" s="22"/>
      <c r="U111" s="15"/>
      <c r="V111" s="22"/>
      <c r="W111" s="17"/>
      <c r="X111" s="17"/>
      <c r="Y111" s="17"/>
      <c r="Z111" s="100">
        <f t="shared" si="1"/>
        <v>0</v>
      </c>
      <c r="AA11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9,Z111*0.9,"")</f>
        <v/>
      </c>
      <c r="AB111" s="22"/>
      <c r="AC111" s="22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</row>
    <row r="112" spans="2:100" x14ac:dyDescent="0.25">
      <c r="B112" s="19"/>
      <c r="C112" s="22"/>
      <c r="D112" s="22"/>
      <c r="E112" s="22"/>
      <c r="F112" s="22"/>
      <c r="G112" s="22"/>
      <c r="H112" s="22"/>
      <c r="I112" s="8"/>
      <c r="J112" s="21"/>
      <c r="K112" s="8" t="s">
        <v>26</v>
      </c>
      <c r="L112" s="3"/>
      <c r="M112" s="13"/>
      <c r="N112" s="22"/>
      <c r="O112" s="22"/>
      <c r="P112" s="22"/>
      <c r="Q112" s="22"/>
      <c r="R112" s="22"/>
      <c r="S112" s="22"/>
      <c r="T112" s="22"/>
      <c r="U112" s="15"/>
      <c r="V112" s="22"/>
      <c r="W112" s="17"/>
      <c r="X112" s="17"/>
      <c r="Y112" s="17"/>
      <c r="Z112" s="100">
        <f t="shared" si="1"/>
        <v>0</v>
      </c>
      <c r="AA11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9,Z112*0.9,"")</f>
        <v/>
      </c>
      <c r="AB112" s="22"/>
      <c r="AC112" s="22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</row>
    <row r="113" spans="2:100" x14ac:dyDescent="0.25">
      <c r="B113" s="19"/>
      <c r="C113" s="22"/>
      <c r="D113" s="22"/>
      <c r="E113" s="22"/>
      <c r="F113" s="22"/>
      <c r="G113" s="22"/>
      <c r="H113" s="22"/>
      <c r="I113" s="8"/>
      <c r="J113" s="21"/>
      <c r="K113" s="8" t="s">
        <v>26</v>
      </c>
      <c r="L113" s="3"/>
      <c r="M113" s="13"/>
      <c r="N113" s="22"/>
      <c r="O113" s="22"/>
      <c r="P113" s="22"/>
      <c r="Q113" s="22"/>
      <c r="R113" s="22"/>
      <c r="S113" s="22"/>
      <c r="T113" s="22"/>
      <c r="U113" s="15"/>
      <c r="V113" s="22"/>
      <c r="W113" s="17"/>
      <c r="X113" s="17"/>
      <c r="Y113" s="17"/>
      <c r="Z113" s="100">
        <f t="shared" si="1"/>
        <v>0</v>
      </c>
      <c r="AA11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9,Z113*0.9,"")</f>
        <v/>
      </c>
      <c r="AB113" s="22"/>
      <c r="AC113" s="22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</row>
    <row r="114" spans="2:100" x14ac:dyDescent="0.25">
      <c r="B114" s="19"/>
      <c r="C114" s="22"/>
      <c r="D114" s="22"/>
      <c r="E114" s="22"/>
      <c r="F114" s="22"/>
      <c r="G114" s="22"/>
      <c r="H114" s="22"/>
      <c r="I114" s="8"/>
      <c r="J114" s="21"/>
      <c r="K114" s="8" t="s">
        <v>26</v>
      </c>
      <c r="L114" s="3"/>
      <c r="M114" s="13"/>
      <c r="N114" s="22"/>
      <c r="O114" s="22"/>
      <c r="P114" s="22"/>
      <c r="Q114" s="22"/>
      <c r="R114" s="22"/>
      <c r="S114" s="22"/>
      <c r="T114" s="22"/>
      <c r="U114" s="15"/>
      <c r="V114" s="22"/>
      <c r="W114" s="17"/>
      <c r="X114" s="17"/>
      <c r="Y114" s="17"/>
      <c r="Z114" s="100">
        <f t="shared" si="1"/>
        <v>0</v>
      </c>
      <c r="AA11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9,Z114*0.9,"")</f>
        <v/>
      </c>
      <c r="AB114" s="22"/>
      <c r="AC114" s="22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</row>
    <row r="115" spans="2:100" x14ac:dyDescent="0.25">
      <c r="B115" s="19"/>
      <c r="C115" s="22"/>
      <c r="D115" s="22"/>
      <c r="E115" s="22"/>
      <c r="F115" s="22"/>
      <c r="G115" s="22"/>
      <c r="H115" s="22"/>
      <c r="I115" s="8"/>
      <c r="J115" s="21"/>
      <c r="K115" s="8" t="s">
        <v>26</v>
      </c>
      <c r="L115" s="3"/>
      <c r="M115" s="13"/>
      <c r="N115" s="22"/>
      <c r="O115" s="22"/>
      <c r="P115" s="22"/>
      <c r="Q115" s="22"/>
      <c r="R115" s="22"/>
      <c r="S115" s="22"/>
      <c r="T115" s="22"/>
      <c r="U115" s="15"/>
      <c r="V115" s="22"/>
      <c r="W115" s="17"/>
      <c r="X115" s="17"/>
      <c r="Y115" s="17"/>
      <c r="Z115" s="100">
        <f t="shared" si="1"/>
        <v>0</v>
      </c>
      <c r="AA11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9,Z115*0.9,"")</f>
        <v/>
      </c>
      <c r="AB115" s="22"/>
      <c r="AC115" s="22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</row>
    <row r="116" spans="2:100" x14ac:dyDescent="0.25">
      <c r="B116" s="19"/>
      <c r="C116" s="22"/>
      <c r="D116" s="22"/>
      <c r="E116" s="22"/>
      <c r="F116" s="22"/>
      <c r="G116" s="22"/>
      <c r="H116" s="22"/>
      <c r="I116" s="8"/>
      <c r="J116" s="21"/>
      <c r="K116" s="8" t="s">
        <v>26</v>
      </c>
      <c r="L116" s="3"/>
      <c r="M116" s="13"/>
      <c r="N116" s="22"/>
      <c r="O116" s="22"/>
      <c r="P116" s="22"/>
      <c r="Q116" s="22"/>
      <c r="R116" s="22"/>
      <c r="S116" s="22"/>
      <c r="T116" s="22"/>
      <c r="U116" s="15"/>
      <c r="V116" s="22"/>
      <c r="W116" s="17"/>
      <c r="X116" s="17"/>
      <c r="Y116" s="17"/>
      <c r="Z116" s="100">
        <f t="shared" si="1"/>
        <v>0</v>
      </c>
      <c r="AA11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9,Z116*0.9,"")</f>
        <v/>
      </c>
      <c r="AB116" s="22"/>
      <c r="AC116" s="22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</row>
    <row r="117" spans="2:100" x14ac:dyDescent="0.25">
      <c r="B117" s="19"/>
      <c r="C117" s="22"/>
      <c r="D117" s="22"/>
      <c r="E117" s="22"/>
      <c r="F117" s="22"/>
      <c r="G117" s="22"/>
      <c r="H117" s="22"/>
      <c r="I117" s="8"/>
      <c r="J117" s="21"/>
      <c r="K117" s="8" t="s">
        <v>26</v>
      </c>
      <c r="L117" s="3"/>
      <c r="M117" s="13"/>
      <c r="N117" s="22"/>
      <c r="O117" s="22"/>
      <c r="P117" s="22"/>
      <c r="Q117" s="22"/>
      <c r="R117" s="22"/>
      <c r="S117" s="22"/>
      <c r="T117" s="22"/>
      <c r="U117" s="15"/>
      <c r="V117" s="22"/>
      <c r="W117" s="17"/>
      <c r="X117" s="17"/>
      <c r="Y117" s="17"/>
      <c r="Z117" s="100">
        <f t="shared" si="1"/>
        <v>0</v>
      </c>
      <c r="AA11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9,Z117*0.9,"")</f>
        <v/>
      </c>
      <c r="AB117" s="22"/>
      <c r="AC117" s="22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</row>
    <row r="118" spans="2:100" x14ac:dyDescent="0.25">
      <c r="B118" s="19"/>
      <c r="C118" s="22"/>
      <c r="D118" s="22"/>
      <c r="E118" s="22"/>
      <c r="F118" s="22"/>
      <c r="G118" s="22"/>
      <c r="H118" s="22"/>
      <c r="I118" s="8"/>
      <c r="J118" s="21"/>
      <c r="K118" s="8" t="s">
        <v>26</v>
      </c>
      <c r="L118" s="3"/>
      <c r="M118" s="13"/>
      <c r="N118" s="22"/>
      <c r="O118" s="22"/>
      <c r="P118" s="22"/>
      <c r="Q118" s="22"/>
      <c r="R118" s="22"/>
      <c r="S118" s="22"/>
      <c r="T118" s="22"/>
      <c r="U118" s="15"/>
      <c r="V118" s="22"/>
      <c r="W118" s="17"/>
      <c r="X118" s="17"/>
      <c r="Y118" s="17"/>
      <c r="Z118" s="100">
        <f t="shared" si="1"/>
        <v>0</v>
      </c>
      <c r="AA11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9,Z118*0.9,"")</f>
        <v/>
      </c>
      <c r="AB118" s="22"/>
      <c r="AC118" s="22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</row>
    <row r="119" spans="2:100" x14ac:dyDescent="0.25">
      <c r="B119" s="19"/>
      <c r="C119" s="22"/>
      <c r="D119" s="22"/>
      <c r="E119" s="22"/>
      <c r="F119" s="22"/>
      <c r="G119" s="22"/>
      <c r="H119" s="22"/>
      <c r="I119" s="8"/>
      <c r="J119" s="21"/>
      <c r="K119" s="8" t="s">
        <v>26</v>
      </c>
      <c r="L119" s="3"/>
      <c r="M119" s="13"/>
      <c r="N119" s="22"/>
      <c r="O119" s="22"/>
      <c r="P119" s="22"/>
      <c r="Q119" s="22"/>
      <c r="R119" s="22"/>
      <c r="S119" s="22"/>
      <c r="T119" s="22"/>
      <c r="U119" s="15"/>
      <c r="V119" s="22"/>
      <c r="W119" s="17"/>
      <c r="X119" s="17"/>
      <c r="Y119" s="17"/>
      <c r="Z119" s="100">
        <f t="shared" si="1"/>
        <v>0</v>
      </c>
      <c r="AA11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9,Z119*0.9,"")</f>
        <v/>
      </c>
      <c r="AB119" s="22"/>
      <c r="AC119" s="22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</row>
    <row r="120" spans="2:100" x14ac:dyDescent="0.25">
      <c r="B120" s="19"/>
      <c r="C120" s="22"/>
      <c r="D120" s="22"/>
      <c r="E120" s="22"/>
      <c r="F120" s="22"/>
      <c r="G120" s="22"/>
      <c r="H120" s="22"/>
      <c r="I120" s="8"/>
      <c r="J120" s="21"/>
      <c r="K120" s="8" t="s">
        <v>26</v>
      </c>
      <c r="L120" s="3"/>
      <c r="M120" s="13"/>
      <c r="N120" s="22"/>
      <c r="O120" s="22"/>
      <c r="P120" s="22"/>
      <c r="Q120" s="22"/>
      <c r="R120" s="22"/>
      <c r="S120" s="22"/>
      <c r="T120" s="22"/>
      <c r="U120" s="15"/>
      <c r="V120" s="22"/>
      <c r="W120" s="17"/>
      <c r="X120" s="17"/>
      <c r="Y120" s="17"/>
      <c r="Z120" s="100">
        <f t="shared" si="1"/>
        <v>0</v>
      </c>
      <c r="AA12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9,Z120*0.9,"")</f>
        <v/>
      </c>
      <c r="AB120" s="22"/>
      <c r="AC120" s="22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</row>
    <row r="121" spans="2:100" x14ac:dyDescent="0.25">
      <c r="B121" s="19"/>
      <c r="C121" s="22"/>
      <c r="D121" s="22"/>
      <c r="E121" s="22"/>
      <c r="F121" s="22"/>
      <c r="G121" s="22"/>
      <c r="H121" s="22"/>
      <c r="I121" s="8"/>
      <c r="J121" s="21"/>
      <c r="K121" s="8" t="s">
        <v>26</v>
      </c>
      <c r="L121" s="3"/>
      <c r="M121" s="13"/>
      <c r="N121" s="22"/>
      <c r="O121" s="22"/>
      <c r="P121" s="22"/>
      <c r="Q121" s="22"/>
      <c r="R121" s="22"/>
      <c r="S121" s="22"/>
      <c r="T121" s="22"/>
      <c r="U121" s="15"/>
      <c r="V121" s="22"/>
      <c r="W121" s="17"/>
      <c r="X121" s="17"/>
      <c r="Y121" s="17"/>
      <c r="Z121" s="100">
        <f t="shared" si="1"/>
        <v>0</v>
      </c>
      <c r="AA12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9,Z121*0.9,"")</f>
        <v/>
      </c>
      <c r="AB121" s="22"/>
      <c r="AC121" s="22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</row>
    <row r="122" spans="2:100" x14ac:dyDescent="0.25">
      <c r="B122" s="19"/>
      <c r="C122" s="22"/>
      <c r="D122" s="22"/>
      <c r="E122" s="22"/>
      <c r="F122" s="22"/>
      <c r="G122" s="22"/>
      <c r="H122" s="22"/>
      <c r="I122" s="8"/>
      <c r="J122" s="21"/>
      <c r="K122" s="8" t="s">
        <v>26</v>
      </c>
      <c r="L122" s="3"/>
      <c r="M122" s="13"/>
      <c r="N122" s="22"/>
      <c r="O122" s="22"/>
      <c r="P122" s="22"/>
      <c r="Q122" s="22"/>
      <c r="R122" s="22"/>
      <c r="S122" s="22"/>
      <c r="T122" s="22"/>
      <c r="U122" s="15"/>
      <c r="V122" s="22"/>
      <c r="W122" s="17"/>
      <c r="X122" s="17"/>
      <c r="Y122" s="17"/>
      <c r="Z122" s="100">
        <f t="shared" si="1"/>
        <v>0</v>
      </c>
      <c r="AA12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9,Z122*0.9,"")</f>
        <v/>
      </c>
      <c r="AB122" s="22"/>
      <c r="AC122" s="22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</row>
    <row r="123" spans="2:100" x14ac:dyDescent="0.25">
      <c r="B123" s="19"/>
      <c r="C123" s="22"/>
      <c r="D123" s="22"/>
      <c r="E123" s="22"/>
      <c r="F123" s="22"/>
      <c r="G123" s="22"/>
      <c r="H123" s="22"/>
      <c r="I123" s="8"/>
      <c r="J123" s="21"/>
      <c r="K123" s="8" t="s">
        <v>26</v>
      </c>
      <c r="L123" s="3"/>
      <c r="M123" s="13"/>
      <c r="N123" s="22"/>
      <c r="O123" s="22"/>
      <c r="P123" s="22"/>
      <c r="Q123" s="22"/>
      <c r="R123" s="22"/>
      <c r="S123" s="22"/>
      <c r="T123" s="22"/>
      <c r="U123" s="15"/>
      <c r="V123" s="22"/>
      <c r="W123" s="17"/>
      <c r="X123" s="17"/>
      <c r="Y123" s="17"/>
      <c r="Z123" s="100">
        <f t="shared" si="1"/>
        <v>0</v>
      </c>
      <c r="AA12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9,Z123*0.9,"")</f>
        <v/>
      </c>
      <c r="AB123" s="22"/>
      <c r="AC123" s="22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</row>
    <row r="124" spans="2:100" x14ac:dyDescent="0.25">
      <c r="B124" s="19"/>
      <c r="C124" s="22"/>
      <c r="D124" s="22"/>
      <c r="E124" s="22"/>
      <c r="F124" s="22"/>
      <c r="G124" s="22"/>
      <c r="H124" s="22"/>
      <c r="I124" s="8"/>
      <c r="J124" s="21"/>
      <c r="K124" s="8" t="s">
        <v>26</v>
      </c>
      <c r="L124" s="3"/>
      <c r="M124" s="13"/>
      <c r="N124" s="22"/>
      <c r="O124" s="22"/>
      <c r="P124" s="22"/>
      <c r="Q124" s="22"/>
      <c r="R124" s="22"/>
      <c r="S124" s="22"/>
      <c r="T124" s="22"/>
      <c r="U124" s="15"/>
      <c r="V124" s="22"/>
      <c r="W124" s="17"/>
      <c r="X124" s="17"/>
      <c r="Y124" s="17"/>
      <c r="Z124" s="100">
        <f t="shared" si="1"/>
        <v>0</v>
      </c>
      <c r="AA12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9,Z124*0.9,"")</f>
        <v/>
      </c>
      <c r="AB124" s="22"/>
      <c r="AC124" s="22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</row>
    <row r="125" spans="2:100" x14ac:dyDescent="0.25">
      <c r="B125" s="19"/>
      <c r="C125" s="22"/>
      <c r="D125" s="22"/>
      <c r="E125" s="22"/>
      <c r="F125" s="22"/>
      <c r="G125" s="22"/>
      <c r="H125" s="22"/>
      <c r="I125" s="8"/>
      <c r="J125" s="21"/>
      <c r="K125" s="8" t="s">
        <v>26</v>
      </c>
      <c r="L125" s="3"/>
      <c r="M125" s="13"/>
      <c r="N125" s="22"/>
      <c r="O125" s="22"/>
      <c r="P125" s="22"/>
      <c r="Q125" s="22"/>
      <c r="R125" s="22"/>
      <c r="S125" s="22"/>
      <c r="T125" s="22"/>
      <c r="U125" s="15"/>
      <c r="V125" s="22"/>
      <c r="W125" s="17"/>
      <c r="X125" s="17"/>
      <c r="Y125" s="17"/>
      <c r="Z125" s="100">
        <f t="shared" si="1"/>
        <v>0</v>
      </c>
      <c r="AA12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9,Z125*0.9,"")</f>
        <v/>
      </c>
      <c r="AB125" s="22"/>
      <c r="AC125" s="22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</row>
    <row r="126" spans="2:100" x14ac:dyDescent="0.25">
      <c r="B126" s="19"/>
      <c r="C126" s="22"/>
      <c r="D126" s="22"/>
      <c r="E126" s="22"/>
      <c r="F126" s="22"/>
      <c r="G126" s="22"/>
      <c r="H126" s="22"/>
      <c r="I126" s="8"/>
      <c r="J126" s="21"/>
      <c r="K126" s="8" t="s">
        <v>26</v>
      </c>
      <c r="L126" s="3"/>
      <c r="M126" s="13"/>
      <c r="N126" s="22"/>
      <c r="O126" s="22"/>
      <c r="P126" s="22"/>
      <c r="Q126" s="22"/>
      <c r="R126" s="22"/>
      <c r="S126" s="22"/>
      <c r="T126" s="22"/>
      <c r="U126" s="15"/>
      <c r="V126" s="22"/>
      <c r="W126" s="17"/>
      <c r="X126" s="17"/>
      <c r="Y126" s="17"/>
      <c r="Z126" s="100">
        <f t="shared" si="1"/>
        <v>0</v>
      </c>
      <c r="AA12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9,Z126*0.9,"")</f>
        <v/>
      </c>
      <c r="AB126" s="22"/>
      <c r="AC126" s="22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</row>
    <row r="127" spans="2:100" x14ac:dyDescent="0.25">
      <c r="B127" s="19"/>
      <c r="C127" s="22"/>
      <c r="D127" s="22"/>
      <c r="E127" s="22"/>
      <c r="F127" s="22"/>
      <c r="G127" s="22"/>
      <c r="H127" s="22"/>
      <c r="I127" s="8"/>
      <c r="J127" s="21"/>
      <c r="K127" s="8" t="s">
        <v>26</v>
      </c>
      <c r="L127" s="3"/>
      <c r="M127" s="13"/>
      <c r="N127" s="22"/>
      <c r="O127" s="22"/>
      <c r="P127" s="22"/>
      <c r="Q127" s="22"/>
      <c r="R127" s="22"/>
      <c r="S127" s="22"/>
      <c r="T127" s="22"/>
      <c r="U127" s="15"/>
      <c r="V127" s="22"/>
      <c r="W127" s="17"/>
      <c r="X127" s="17"/>
      <c r="Y127" s="17"/>
      <c r="Z127" s="100">
        <f t="shared" si="1"/>
        <v>0</v>
      </c>
      <c r="AA12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9,Z127*0.9,"")</f>
        <v/>
      </c>
      <c r="AB127" s="22"/>
      <c r="AC127" s="22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</row>
    <row r="128" spans="2:100" x14ac:dyDescent="0.25">
      <c r="B128" s="19"/>
      <c r="C128" s="22"/>
      <c r="D128" s="22"/>
      <c r="E128" s="22"/>
      <c r="F128" s="22"/>
      <c r="G128" s="22"/>
      <c r="H128" s="22"/>
      <c r="I128" s="8"/>
      <c r="J128" s="21"/>
      <c r="K128" s="8" t="s">
        <v>26</v>
      </c>
      <c r="L128" s="3"/>
      <c r="M128" s="13"/>
      <c r="N128" s="22"/>
      <c r="O128" s="22"/>
      <c r="P128" s="22"/>
      <c r="Q128" s="22"/>
      <c r="R128" s="22"/>
      <c r="S128" s="22"/>
      <c r="T128" s="22"/>
      <c r="U128" s="15"/>
      <c r="V128" s="22"/>
      <c r="W128" s="17"/>
      <c r="X128" s="17"/>
      <c r="Y128" s="17"/>
      <c r="Z128" s="100">
        <f t="shared" si="1"/>
        <v>0</v>
      </c>
      <c r="AA12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9,Z128*0.9,"")</f>
        <v/>
      </c>
      <c r="AB128" s="22"/>
      <c r="AC128" s="22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</row>
    <row r="129" spans="2:100" x14ac:dyDescent="0.25">
      <c r="B129" s="19"/>
      <c r="C129" s="22"/>
      <c r="D129" s="22"/>
      <c r="E129" s="22"/>
      <c r="F129" s="22"/>
      <c r="G129" s="22"/>
      <c r="H129" s="22"/>
      <c r="I129" s="8"/>
      <c r="J129" s="21"/>
      <c r="K129" s="8" t="s">
        <v>26</v>
      </c>
      <c r="L129" s="3"/>
      <c r="M129" s="13"/>
      <c r="N129" s="22"/>
      <c r="O129" s="22"/>
      <c r="P129" s="22"/>
      <c r="Q129" s="22"/>
      <c r="R129" s="22"/>
      <c r="S129" s="22"/>
      <c r="T129" s="22"/>
      <c r="U129" s="15"/>
      <c r="V129" s="22"/>
      <c r="W129" s="17"/>
      <c r="X129" s="17"/>
      <c r="Y129" s="17"/>
      <c r="Z129" s="100">
        <f t="shared" si="1"/>
        <v>0</v>
      </c>
      <c r="AA12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9,Z129*0.9,"")</f>
        <v/>
      </c>
      <c r="AB129" s="22"/>
      <c r="AC129" s="22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</row>
    <row r="130" spans="2:100" x14ac:dyDescent="0.25">
      <c r="B130" s="19"/>
      <c r="C130" s="22"/>
      <c r="D130" s="22"/>
      <c r="E130" s="22"/>
      <c r="F130" s="22"/>
      <c r="G130" s="22"/>
      <c r="H130" s="22"/>
      <c r="I130" s="8"/>
      <c r="J130" s="21"/>
      <c r="K130" s="8" t="s">
        <v>26</v>
      </c>
      <c r="L130" s="3"/>
      <c r="M130" s="13"/>
      <c r="N130" s="22"/>
      <c r="O130" s="22"/>
      <c r="P130" s="22"/>
      <c r="Q130" s="22"/>
      <c r="R130" s="22"/>
      <c r="S130" s="22"/>
      <c r="T130" s="22"/>
      <c r="U130" s="15"/>
      <c r="V130" s="22"/>
      <c r="W130" s="17"/>
      <c r="X130" s="17"/>
      <c r="Y130" s="17"/>
      <c r="Z130" s="100">
        <f t="shared" si="1"/>
        <v>0</v>
      </c>
      <c r="AA13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9,Z130*0.9,"")</f>
        <v/>
      </c>
      <c r="AB130" s="22"/>
      <c r="AC130" s="22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</row>
    <row r="131" spans="2:100" x14ac:dyDescent="0.25">
      <c r="B131" s="19"/>
      <c r="C131" s="22"/>
      <c r="D131" s="22"/>
      <c r="E131" s="22"/>
      <c r="F131" s="22"/>
      <c r="G131" s="22"/>
      <c r="H131" s="22"/>
      <c r="I131" s="8"/>
      <c r="J131" s="21"/>
      <c r="K131" s="8" t="s">
        <v>26</v>
      </c>
      <c r="L131" s="3"/>
      <c r="M131" s="13"/>
      <c r="N131" s="22"/>
      <c r="O131" s="22"/>
      <c r="P131" s="22"/>
      <c r="Q131" s="22"/>
      <c r="R131" s="22"/>
      <c r="S131" s="22"/>
      <c r="T131" s="22"/>
      <c r="U131" s="15"/>
      <c r="V131" s="22"/>
      <c r="W131" s="17"/>
      <c r="X131" s="17"/>
      <c r="Y131" s="17"/>
      <c r="Z131" s="100">
        <f t="shared" si="1"/>
        <v>0</v>
      </c>
      <c r="AA13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9,Z131*0.9,"")</f>
        <v/>
      </c>
      <c r="AB131" s="22"/>
      <c r="AC131" s="22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</row>
    <row r="132" spans="2:100" x14ac:dyDescent="0.25">
      <c r="B132" s="19"/>
      <c r="C132" s="22"/>
      <c r="D132" s="22"/>
      <c r="E132" s="22"/>
      <c r="F132" s="22"/>
      <c r="G132" s="22"/>
      <c r="H132" s="22"/>
      <c r="I132" s="8"/>
      <c r="J132" s="21"/>
      <c r="K132" s="8" t="s">
        <v>26</v>
      </c>
      <c r="L132" s="3"/>
      <c r="M132" s="13"/>
      <c r="N132" s="22"/>
      <c r="O132" s="22"/>
      <c r="P132" s="22"/>
      <c r="Q132" s="22"/>
      <c r="R132" s="22"/>
      <c r="S132" s="22"/>
      <c r="T132" s="22"/>
      <c r="U132" s="15"/>
      <c r="V132" s="22"/>
      <c r="W132" s="17"/>
      <c r="X132" s="17"/>
      <c r="Y132" s="17"/>
      <c r="Z132" s="100">
        <f t="shared" si="1"/>
        <v>0</v>
      </c>
      <c r="AA13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9,Z132*0.9,"")</f>
        <v/>
      </c>
      <c r="AB132" s="22"/>
      <c r="AC132" s="22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</row>
    <row r="133" spans="2:100" x14ac:dyDescent="0.25">
      <c r="B133" s="19"/>
      <c r="C133" s="22"/>
      <c r="D133" s="22"/>
      <c r="E133" s="22"/>
      <c r="F133" s="22"/>
      <c r="G133" s="22"/>
      <c r="H133" s="22"/>
      <c r="I133" s="8"/>
      <c r="J133" s="21"/>
      <c r="K133" s="8" t="s">
        <v>26</v>
      </c>
      <c r="L133" s="3"/>
      <c r="M133" s="13"/>
      <c r="N133" s="22"/>
      <c r="O133" s="22"/>
      <c r="P133" s="22"/>
      <c r="Q133" s="22"/>
      <c r="R133" s="22"/>
      <c r="S133" s="22"/>
      <c r="T133" s="22"/>
      <c r="U133" s="15"/>
      <c r="V133" s="22"/>
      <c r="W133" s="17"/>
      <c r="X133" s="17"/>
      <c r="Y133" s="17"/>
      <c r="Z133" s="100">
        <f t="shared" si="1"/>
        <v>0</v>
      </c>
      <c r="AA13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9,Z133*0.9,"")</f>
        <v/>
      </c>
      <c r="AB133" s="22"/>
      <c r="AC133" s="22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</row>
    <row r="134" spans="2:100" x14ac:dyDescent="0.25">
      <c r="B134" s="19"/>
      <c r="C134" s="22"/>
      <c r="D134" s="22"/>
      <c r="E134" s="22"/>
      <c r="F134" s="22"/>
      <c r="G134" s="22"/>
      <c r="H134" s="22"/>
      <c r="I134" s="8"/>
      <c r="J134" s="21"/>
      <c r="K134" s="8" t="s">
        <v>26</v>
      </c>
      <c r="L134" s="3"/>
      <c r="M134" s="13"/>
      <c r="N134" s="22"/>
      <c r="O134" s="22"/>
      <c r="P134" s="22"/>
      <c r="Q134" s="22"/>
      <c r="R134" s="22"/>
      <c r="S134" s="22"/>
      <c r="T134" s="22"/>
      <c r="U134" s="15"/>
      <c r="V134" s="22"/>
      <c r="W134" s="17"/>
      <c r="X134" s="17"/>
      <c r="Y134" s="17"/>
      <c r="Z134" s="100">
        <f t="shared" si="1"/>
        <v>0</v>
      </c>
      <c r="AA13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9,Z134*0.9,"")</f>
        <v/>
      </c>
      <c r="AB134" s="22"/>
      <c r="AC134" s="22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</row>
    <row r="135" spans="2:100" x14ac:dyDescent="0.25">
      <c r="B135" s="19"/>
      <c r="C135" s="22"/>
      <c r="D135" s="22"/>
      <c r="E135" s="22"/>
      <c r="F135" s="22"/>
      <c r="G135" s="22"/>
      <c r="H135" s="22"/>
      <c r="I135" s="8"/>
      <c r="J135" s="21"/>
      <c r="K135" s="8" t="s">
        <v>26</v>
      </c>
      <c r="L135" s="3"/>
      <c r="M135" s="13"/>
      <c r="N135" s="22"/>
      <c r="O135" s="22"/>
      <c r="P135" s="22"/>
      <c r="Q135" s="22"/>
      <c r="R135" s="22"/>
      <c r="S135" s="22"/>
      <c r="T135" s="22"/>
      <c r="U135" s="15"/>
      <c r="V135" s="22"/>
      <c r="W135" s="17"/>
      <c r="X135" s="17"/>
      <c r="Y135" s="17"/>
      <c r="Z135" s="100">
        <f t="shared" si="1"/>
        <v>0</v>
      </c>
      <c r="AA13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9,Z135*0.9,"")</f>
        <v/>
      </c>
      <c r="AB135" s="22"/>
      <c r="AC135" s="22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</row>
    <row r="136" spans="2:100" x14ac:dyDescent="0.25">
      <c r="B136" s="19"/>
      <c r="C136" s="22"/>
      <c r="D136" s="22"/>
      <c r="E136" s="22"/>
      <c r="F136" s="22"/>
      <c r="G136" s="22"/>
      <c r="H136" s="22"/>
      <c r="I136" s="8"/>
      <c r="J136" s="21"/>
      <c r="K136" s="8" t="s">
        <v>26</v>
      </c>
      <c r="L136" s="3"/>
      <c r="M136" s="13"/>
      <c r="N136" s="22"/>
      <c r="O136" s="22"/>
      <c r="P136" s="22"/>
      <c r="Q136" s="22"/>
      <c r="R136" s="22"/>
      <c r="S136" s="22"/>
      <c r="T136" s="22"/>
      <c r="U136" s="15"/>
      <c r="V136" s="22"/>
      <c r="W136" s="17"/>
      <c r="X136" s="17"/>
      <c r="Y136" s="17"/>
      <c r="Z136" s="100">
        <f t="shared" si="1"/>
        <v>0</v>
      </c>
      <c r="AA13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9,Z136*0.9,"")</f>
        <v/>
      </c>
      <c r="AB136" s="22"/>
      <c r="AC136" s="22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</row>
    <row r="137" spans="2:100" x14ac:dyDescent="0.25">
      <c r="B137" s="19"/>
      <c r="C137" s="22"/>
      <c r="D137" s="22"/>
      <c r="E137" s="22"/>
      <c r="F137" s="22"/>
      <c r="G137" s="22"/>
      <c r="H137" s="22"/>
      <c r="I137" s="8"/>
      <c r="J137" s="21"/>
      <c r="K137" s="8" t="s">
        <v>26</v>
      </c>
      <c r="L137" s="3"/>
      <c r="M137" s="13"/>
      <c r="N137" s="22"/>
      <c r="O137" s="22"/>
      <c r="P137" s="22"/>
      <c r="Q137" s="22"/>
      <c r="R137" s="22"/>
      <c r="S137" s="22"/>
      <c r="T137" s="22"/>
      <c r="U137" s="15"/>
      <c r="V137" s="22"/>
      <c r="W137" s="17"/>
      <c r="X137" s="17"/>
      <c r="Y137" s="17"/>
      <c r="Z137" s="100">
        <f t="shared" si="1"/>
        <v>0</v>
      </c>
      <c r="AA13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9,Z137*0.9,"")</f>
        <v/>
      </c>
      <c r="AB137" s="22"/>
      <c r="AC137" s="22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</row>
    <row r="138" spans="2:100" x14ac:dyDescent="0.25">
      <c r="B138" s="19"/>
      <c r="C138" s="22"/>
      <c r="D138" s="22"/>
      <c r="E138" s="22"/>
      <c r="F138" s="22"/>
      <c r="G138" s="22"/>
      <c r="H138" s="22"/>
      <c r="I138" s="8"/>
      <c r="J138" s="21"/>
      <c r="K138" s="8" t="s">
        <v>26</v>
      </c>
      <c r="L138" s="3"/>
      <c r="M138" s="13"/>
      <c r="N138" s="22"/>
      <c r="O138" s="22"/>
      <c r="P138" s="22"/>
      <c r="Q138" s="22"/>
      <c r="R138" s="22"/>
      <c r="S138" s="22"/>
      <c r="T138" s="22"/>
      <c r="U138" s="15"/>
      <c r="V138" s="22"/>
      <c r="W138" s="17"/>
      <c r="X138" s="17"/>
      <c r="Y138" s="17"/>
      <c r="Z138" s="100">
        <f t="shared" si="1"/>
        <v>0</v>
      </c>
      <c r="AA13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9,Z138*0.9,"")</f>
        <v/>
      </c>
      <c r="AB138" s="22"/>
      <c r="AC138" s="22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</row>
    <row r="139" spans="2:100" x14ac:dyDescent="0.25">
      <c r="B139" s="19"/>
      <c r="C139" s="22"/>
      <c r="D139" s="22"/>
      <c r="E139" s="22"/>
      <c r="F139" s="22"/>
      <c r="G139" s="22"/>
      <c r="H139" s="22"/>
      <c r="I139" s="8"/>
      <c r="J139" s="21"/>
      <c r="K139" s="8" t="s">
        <v>26</v>
      </c>
      <c r="L139" s="3"/>
      <c r="M139" s="13"/>
      <c r="N139" s="22"/>
      <c r="O139" s="22"/>
      <c r="P139" s="22"/>
      <c r="Q139" s="22"/>
      <c r="R139" s="22"/>
      <c r="S139" s="22"/>
      <c r="T139" s="22"/>
      <c r="U139" s="15"/>
      <c r="V139" s="22"/>
      <c r="W139" s="17"/>
      <c r="X139" s="17"/>
      <c r="Y139" s="17"/>
      <c r="Z139" s="100">
        <f t="shared" si="1"/>
        <v>0</v>
      </c>
      <c r="AA13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9,Z139*0.9,"")</f>
        <v/>
      </c>
      <c r="AB139" s="22"/>
      <c r="AC139" s="22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</row>
    <row r="140" spans="2:100" x14ac:dyDescent="0.25">
      <c r="B140" s="19"/>
      <c r="C140" s="22"/>
      <c r="D140" s="22"/>
      <c r="E140" s="22"/>
      <c r="F140" s="22"/>
      <c r="G140" s="22"/>
      <c r="H140" s="22"/>
      <c r="I140" s="8"/>
      <c r="J140" s="21"/>
      <c r="K140" s="8" t="s">
        <v>26</v>
      </c>
      <c r="L140" s="3"/>
      <c r="M140" s="13"/>
      <c r="N140" s="22"/>
      <c r="O140" s="22"/>
      <c r="P140" s="22"/>
      <c r="Q140" s="22"/>
      <c r="R140" s="22"/>
      <c r="S140" s="22"/>
      <c r="T140" s="22"/>
      <c r="U140" s="15"/>
      <c r="V140" s="22"/>
      <c r="W140" s="17"/>
      <c r="X140" s="17"/>
      <c r="Y140" s="17"/>
      <c r="Z140" s="100">
        <f t="shared" si="1"/>
        <v>0</v>
      </c>
      <c r="AA14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9,Z140*0.9,"")</f>
        <v/>
      </c>
      <c r="AB140" s="22"/>
      <c r="AC140" s="22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</row>
    <row r="141" spans="2:100" x14ac:dyDescent="0.25">
      <c r="B141" s="19"/>
      <c r="C141" s="22"/>
      <c r="D141" s="22"/>
      <c r="E141" s="22"/>
      <c r="F141" s="22"/>
      <c r="G141" s="22"/>
      <c r="H141" s="22"/>
      <c r="I141" s="8"/>
      <c r="J141" s="21"/>
      <c r="K141" s="8" t="s">
        <v>26</v>
      </c>
      <c r="L141" s="3"/>
      <c r="M141" s="13"/>
      <c r="N141" s="22"/>
      <c r="O141" s="22"/>
      <c r="P141" s="22"/>
      <c r="Q141" s="22"/>
      <c r="R141" s="22"/>
      <c r="S141" s="22"/>
      <c r="T141" s="22"/>
      <c r="U141" s="15"/>
      <c r="V141" s="22"/>
      <c r="W141" s="17"/>
      <c r="X141" s="17"/>
      <c r="Y141" s="17"/>
      <c r="Z141" s="100">
        <f t="shared" ref="Z141:Z153" si="2">IF(Y141="MKSAP17 Complete", 499, IF(Y141="MKSAP17 Print", 329, IF(Y141="MKSAP17 Digital", 349,
IF(Y141="No Mksap", 0,0))))</f>
        <v>0</v>
      </c>
      <c r="AA14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9,Z141*0.9,"")</f>
        <v/>
      </c>
      <c r="AB141" s="22"/>
      <c r="AC141" s="22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</row>
    <row r="142" spans="2:100" x14ac:dyDescent="0.25">
      <c r="B142" s="19"/>
      <c r="C142" s="22"/>
      <c r="D142" s="22"/>
      <c r="E142" s="22"/>
      <c r="F142" s="22"/>
      <c r="G142" s="22"/>
      <c r="H142" s="22"/>
      <c r="I142" s="8"/>
      <c r="J142" s="21"/>
      <c r="K142" s="8" t="s">
        <v>26</v>
      </c>
      <c r="L142" s="3"/>
      <c r="M142" s="13"/>
      <c r="N142" s="22"/>
      <c r="O142" s="22"/>
      <c r="P142" s="22"/>
      <c r="Q142" s="22"/>
      <c r="R142" s="22"/>
      <c r="S142" s="22"/>
      <c r="T142" s="22"/>
      <c r="U142" s="15"/>
      <c r="V142" s="22"/>
      <c r="W142" s="17"/>
      <c r="X142" s="17"/>
      <c r="Y142" s="17"/>
      <c r="Z142" s="100">
        <f t="shared" si="2"/>
        <v>0</v>
      </c>
      <c r="AA14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9,Z142*0.9,"")</f>
        <v/>
      </c>
      <c r="AB142" s="22"/>
      <c r="AC142" s="22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</row>
    <row r="143" spans="2:100" x14ac:dyDescent="0.25">
      <c r="B143" s="19"/>
      <c r="C143" s="22"/>
      <c r="D143" s="22"/>
      <c r="E143" s="22"/>
      <c r="F143" s="22"/>
      <c r="G143" s="22"/>
      <c r="H143" s="22"/>
      <c r="I143" s="8"/>
      <c r="J143" s="21"/>
      <c r="K143" s="8" t="s">
        <v>26</v>
      </c>
      <c r="L143" s="3"/>
      <c r="M143" s="13"/>
      <c r="N143" s="22"/>
      <c r="O143" s="22"/>
      <c r="P143" s="22"/>
      <c r="Q143" s="22"/>
      <c r="R143" s="22"/>
      <c r="S143" s="22"/>
      <c r="T143" s="22"/>
      <c r="U143" s="15"/>
      <c r="V143" s="22"/>
      <c r="W143" s="17"/>
      <c r="X143" s="17"/>
      <c r="Y143" s="17"/>
      <c r="Z143" s="100">
        <f t="shared" si="2"/>
        <v>0</v>
      </c>
      <c r="AA14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9,Z143*0.9,"")</f>
        <v/>
      </c>
      <c r="AB143" s="22"/>
      <c r="AC143" s="22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</row>
    <row r="144" spans="2:100" x14ac:dyDescent="0.25">
      <c r="B144" s="19"/>
      <c r="C144" s="22"/>
      <c r="D144" s="22"/>
      <c r="E144" s="22"/>
      <c r="F144" s="22"/>
      <c r="G144" s="22"/>
      <c r="H144" s="22"/>
      <c r="I144" s="8"/>
      <c r="J144" s="21"/>
      <c r="K144" s="8" t="s">
        <v>26</v>
      </c>
      <c r="L144" s="3"/>
      <c r="M144" s="13"/>
      <c r="N144" s="22"/>
      <c r="O144" s="22"/>
      <c r="P144" s="22"/>
      <c r="Q144" s="22"/>
      <c r="R144" s="22"/>
      <c r="S144" s="22"/>
      <c r="T144" s="22"/>
      <c r="U144" s="15"/>
      <c r="V144" s="22"/>
      <c r="W144" s="17"/>
      <c r="X144" s="17"/>
      <c r="Y144" s="17"/>
      <c r="Z144" s="100">
        <f t="shared" si="2"/>
        <v>0</v>
      </c>
      <c r="AA144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9,Z144*0.9,"")</f>
        <v/>
      </c>
      <c r="AB144" s="22"/>
      <c r="AC144" s="22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</row>
    <row r="145" spans="2:100" x14ac:dyDescent="0.25">
      <c r="B145" s="19"/>
      <c r="C145" s="22"/>
      <c r="D145" s="22"/>
      <c r="E145" s="22"/>
      <c r="F145" s="22"/>
      <c r="G145" s="22"/>
      <c r="H145" s="22"/>
      <c r="I145" s="8"/>
      <c r="J145" s="21"/>
      <c r="K145" s="8" t="s">
        <v>26</v>
      </c>
      <c r="L145" s="3"/>
      <c r="M145" s="13"/>
      <c r="N145" s="22"/>
      <c r="O145" s="22"/>
      <c r="P145" s="22"/>
      <c r="Q145" s="22"/>
      <c r="R145" s="22"/>
      <c r="S145" s="22"/>
      <c r="T145" s="22"/>
      <c r="U145" s="15"/>
      <c r="V145" s="22"/>
      <c r="W145" s="17"/>
      <c r="X145" s="17"/>
      <c r="Y145" s="17"/>
      <c r="Z145" s="100">
        <f t="shared" si="2"/>
        <v>0</v>
      </c>
      <c r="AA145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9,Z145*0.9,"")</f>
        <v/>
      </c>
      <c r="AB145" s="22"/>
      <c r="AC145" s="22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</row>
    <row r="146" spans="2:100" x14ac:dyDescent="0.25">
      <c r="B146" s="19"/>
      <c r="C146" s="22"/>
      <c r="D146" s="22"/>
      <c r="E146" s="22"/>
      <c r="F146" s="22"/>
      <c r="G146" s="22"/>
      <c r="H146" s="22"/>
      <c r="I146" s="8"/>
      <c r="J146" s="21"/>
      <c r="K146" s="8" t="s">
        <v>26</v>
      </c>
      <c r="L146" s="3"/>
      <c r="M146" s="13"/>
      <c r="N146" s="22"/>
      <c r="O146" s="22"/>
      <c r="P146" s="22"/>
      <c r="Q146" s="22"/>
      <c r="R146" s="22"/>
      <c r="S146" s="22"/>
      <c r="T146" s="22"/>
      <c r="U146" s="15"/>
      <c r="V146" s="22"/>
      <c r="W146" s="17"/>
      <c r="X146" s="17"/>
      <c r="Y146" s="17"/>
      <c r="Z146" s="100">
        <f t="shared" si="2"/>
        <v>0</v>
      </c>
      <c r="AA146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9,Z146*0.9,"")</f>
        <v/>
      </c>
      <c r="AB146" s="22"/>
      <c r="AC146" s="22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</row>
    <row r="147" spans="2:100" x14ac:dyDescent="0.25">
      <c r="B147" s="19"/>
      <c r="C147" s="22"/>
      <c r="D147" s="22"/>
      <c r="E147" s="22"/>
      <c r="F147" s="22"/>
      <c r="G147" s="22"/>
      <c r="H147" s="22"/>
      <c r="I147" s="8"/>
      <c r="J147" s="21"/>
      <c r="K147" s="8" t="s">
        <v>26</v>
      </c>
      <c r="L147" s="3"/>
      <c r="M147" s="13"/>
      <c r="N147" s="22"/>
      <c r="O147" s="22"/>
      <c r="P147" s="22"/>
      <c r="Q147" s="22"/>
      <c r="R147" s="22"/>
      <c r="S147" s="22"/>
      <c r="T147" s="22"/>
      <c r="U147" s="15"/>
      <c r="V147" s="22"/>
      <c r="W147" s="17"/>
      <c r="X147" s="17"/>
      <c r="Y147" s="17"/>
      <c r="Z147" s="100">
        <f t="shared" si="2"/>
        <v>0</v>
      </c>
      <c r="AA147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9,Z147*0.9,"")</f>
        <v/>
      </c>
      <c r="AB147" s="22"/>
      <c r="AC147" s="22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</row>
    <row r="148" spans="2:100" x14ac:dyDescent="0.25">
      <c r="B148" s="19"/>
      <c r="C148" s="22"/>
      <c r="D148" s="22"/>
      <c r="E148" s="22"/>
      <c r="F148" s="22"/>
      <c r="G148" s="22"/>
      <c r="H148" s="22"/>
      <c r="I148" s="8"/>
      <c r="J148" s="21"/>
      <c r="K148" s="8" t="s">
        <v>26</v>
      </c>
      <c r="L148" s="3"/>
      <c r="M148" s="13"/>
      <c r="N148" s="22"/>
      <c r="O148" s="22"/>
      <c r="P148" s="22"/>
      <c r="Q148" s="22"/>
      <c r="R148" s="22"/>
      <c r="S148" s="22"/>
      <c r="T148" s="22"/>
      <c r="U148" s="15"/>
      <c r="V148" s="22"/>
      <c r="W148" s="17"/>
      <c r="X148" s="17"/>
      <c r="Y148" s="17"/>
      <c r="Z148" s="100">
        <f t="shared" si="2"/>
        <v>0</v>
      </c>
      <c r="AA148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9,Z148*0.9,"")</f>
        <v/>
      </c>
      <c r="AB148" s="22"/>
      <c r="AC148" s="22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</row>
    <row r="149" spans="2:100" x14ac:dyDescent="0.25">
      <c r="B149" s="19"/>
      <c r="C149" s="22"/>
      <c r="D149" s="22"/>
      <c r="E149" s="22"/>
      <c r="F149" s="22"/>
      <c r="G149" s="22"/>
      <c r="H149" s="22"/>
      <c r="I149" s="8"/>
      <c r="J149" s="21"/>
      <c r="K149" s="8" t="s">
        <v>26</v>
      </c>
      <c r="L149" s="3"/>
      <c r="M149" s="13"/>
      <c r="N149" s="22"/>
      <c r="O149" s="22"/>
      <c r="P149" s="22"/>
      <c r="Q149" s="22"/>
      <c r="R149" s="22"/>
      <c r="S149" s="22"/>
      <c r="T149" s="22"/>
      <c r="U149" s="15"/>
      <c r="V149" s="22"/>
      <c r="W149" s="17"/>
      <c r="X149" s="17"/>
      <c r="Y149" s="17"/>
      <c r="Z149" s="100">
        <f t="shared" si="2"/>
        <v>0</v>
      </c>
      <c r="AA149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9,Z149*0.9,"")</f>
        <v/>
      </c>
      <c r="AB149" s="22"/>
      <c r="AC149" s="22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</row>
    <row r="150" spans="2:100" x14ac:dyDescent="0.25">
      <c r="B150" s="19"/>
      <c r="C150" s="22"/>
      <c r="D150" s="22"/>
      <c r="E150" s="22"/>
      <c r="F150" s="22"/>
      <c r="G150" s="22"/>
      <c r="H150" s="22"/>
      <c r="I150" s="8"/>
      <c r="J150" s="21"/>
      <c r="K150" s="8" t="s">
        <v>26</v>
      </c>
      <c r="L150" s="3"/>
      <c r="M150" s="13"/>
      <c r="N150" s="22"/>
      <c r="O150" s="22"/>
      <c r="P150" s="22"/>
      <c r="Q150" s="22"/>
      <c r="R150" s="22"/>
      <c r="S150" s="22"/>
      <c r="T150" s="22"/>
      <c r="U150" s="15"/>
      <c r="V150" s="22"/>
      <c r="W150" s="17"/>
      <c r="X150" s="17"/>
      <c r="Y150" s="17"/>
      <c r="Z150" s="100">
        <f t="shared" si="2"/>
        <v>0</v>
      </c>
      <c r="AA150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9,Z150*0.9,"")</f>
        <v/>
      </c>
      <c r="AB150" s="22"/>
      <c r="AC150" s="22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</row>
    <row r="151" spans="2:100" x14ac:dyDescent="0.25">
      <c r="B151" s="19"/>
      <c r="C151" s="22"/>
      <c r="D151" s="22"/>
      <c r="E151" s="22"/>
      <c r="F151" s="22"/>
      <c r="G151" s="22"/>
      <c r="H151" s="22"/>
      <c r="I151" s="8"/>
      <c r="J151" s="21"/>
      <c r="K151" s="8" t="s">
        <v>26</v>
      </c>
      <c r="L151" s="3"/>
      <c r="M151" s="13"/>
      <c r="N151" s="22"/>
      <c r="O151" s="22"/>
      <c r="P151" s="22"/>
      <c r="Q151" s="22"/>
      <c r="R151" s="22"/>
      <c r="S151" s="22"/>
      <c r="T151" s="22"/>
      <c r="U151" s="15"/>
      <c r="V151" s="22"/>
      <c r="W151" s="17"/>
      <c r="X151" s="17"/>
      <c r="Y151" s="17"/>
      <c r="Z151" s="100">
        <f t="shared" si="2"/>
        <v>0</v>
      </c>
      <c r="AA151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9,Z151*0.9,"")</f>
        <v/>
      </c>
      <c r="AB151" s="22"/>
      <c r="AC151" s="22"/>
      <c r="AE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</row>
    <row r="152" spans="2:100" x14ac:dyDescent="0.25">
      <c r="B152" s="19"/>
      <c r="C152" s="22"/>
      <c r="D152" s="22"/>
      <c r="E152" s="22"/>
      <c r="F152" s="22"/>
      <c r="G152" s="22"/>
      <c r="H152" s="22"/>
      <c r="I152" s="8"/>
      <c r="J152" s="21"/>
      <c r="K152" s="8" t="s">
        <v>26</v>
      </c>
      <c r="L152" s="3"/>
      <c r="M152" s="13"/>
      <c r="N152" s="22"/>
      <c r="O152" s="22"/>
      <c r="P152" s="22"/>
      <c r="Q152" s="22"/>
      <c r="R152" s="22"/>
      <c r="S152" s="22"/>
      <c r="T152" s="22"/>
      <c r="U152" s="15"/>
      <c r="V152" s="22"/>
      <c r="W152" s="17"/>
      <c r="X152" s="17"/>
      <c r="Y152" s="17"/>
      <c r="Z152" s="100">
        <f t="shared" si="2"/>
        <v>0</v>
      </c>
      <c r="AA152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9,Z152*0.9,"")</f>
        <v/>
      </c>
      <c r="AB152" s="22"/>
      <c r="AC152" s="22"/>
      <c r="AE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</row>
    <row r="153" spans="2:100" x14ac:dyDescent="0.25">
      <c r="B153" s="19"/>
      <c r="C153" s="22"/>
      <c r="D153" s="22"/>
      <c r="E153" s="22"/>
      <c r="F153" s="22"/>
      <c r="G153" s="22"/>
      <c r="H153" s="22"/>
      <c r="I153" s="8"/>
      <c r="J153" s="21"/>
      <c r="K153" s="8" t="s">
        <v>26</v>
      </c>
      <c r="L153" s="3"/>
      <c r="M153" s="13"/>
      <c r="N153" s="22"/>
      <c r="O153" s="22"/>
      <c r="P153" s="22"/>
      <c r="Q153" s="22"/>
      <c r="R153" s="22"/>
      <c r="S153" s="22"/>
      <c r="T153" s="22"/>
      <c r="U153" s="15"/>
      <c r="V153" s="22"/>
      <c r="W153" s="17"/>
      <c r="X153" s="17"/>
      <c r="Y153" s="17"/>
      <c r="Z153" s="100">
        <f t="shared" si="2"/>
        <v>0</v>
      </c>
      <c r="AA153" s="101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9,Z153*0.9,"")</f>
        <v/>
      </c>
      <c r="AB153" s="22"/>
      <c r="AC153" s="22"/>
      <c r="AD153" s="5"/>
      <c r="AE153" s="5"/>
      <c r="AF153" s="5"/>
      <c r="AG153" s="5"/>
      <c r="AH153" s="5"/>
      <c r="AI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</row>
    <row r="154" spans="2:100" x14ac:dyDescent="0.25">
      <c r="B154" s="5"/>
      <c r="C154" s="5"/>
      <c r="D154" s="22" t="s">
        <v>155</v>
      </c>
      <c r="E154" s="22">
        <f>COUNTA(C12:C153)</f>
        <v>0</v>
      </c>
      <c r="F154" s="5"/>
      <c r="G154" s="5"/>
      <c r="H154" s="5"/>
      <c r="I154" s="5"/>
      <c r="J154" s="5"/>
      <c r="K154" s="5"/>
      <c r="L154" s="12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128"/>
      <c r="X154" s="128"/>
      <c r="Y154" s="5"/>
      <c r="Z154" s="5"/>
      <c r="AA154" s="5"/>
      <c r="AB154" s="6" t="s">
        <v>64</v>
      </c>
      <c r="AC154" s="5"/>
      <c r="AD154" s="5"/>
      <c r="AE154" s="5"/>
      <c r="AF154" s="5"/>
      <c r="AG154" s="5"/>
      <c r="AH154" s="5"/>
      <c r="AI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</row>
    <row r="155" spans="2:100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12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128"/>
      <c r="X155" s="128"/>
      <c r="Y155" s="5"/>
      <c r="Z155" s="5"/>
      <c r="AA155" s="5"/>
      <c r="AB155" s="6" t="s">
        <v>65</v>
      </c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</row>
    <row r="156" spans="2:100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12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128"/>
      <c r="X156" s="128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</row>
    <row r="157" spans="2:100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12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128"/>
      <c r="X157" s="128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</row>
    <row r="158" spans="2:100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12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128"/>
      <c r="X158" s="128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</row>
    <row r="159" spans="2:100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12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128"/>
      <c r="X159" s="128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</row>
    <row r="160" spans="2:100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12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128"/>
      <c r="X160" s="128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</row>
    <row r="161" spans="2:100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12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128"/>
      <c r="X161" s="128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</row>
    <row r="162" spans="2:100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12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128"/>
      <c r="X162" s="128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</row>
    <row r="163" spans="2:100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12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128"/>
      <c r="X163" s="128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</row>
    <row r="164" spans="2:100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12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128"/>
      <c r="X164" s="128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</row>
    <row r="165" spans="2:100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12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128"/>
      <c r="X165" s="128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</row>
    <row r="166" spans="2:100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12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128"/>
      <c r="X166" s="128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</row>
    <row r="167" spans="2:100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12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128"/>
      <c r="X167" s="128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</row>
    <row r="168" spans="2:100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12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128"/>
      <c r="X168" s="128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</row>
    <row r="169" spans="2:100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12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128"/>
      <c r="X169" s="128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</row>
    <row r="170" spans="2:100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12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128"/>
      <c r="X170" s="128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</row>
    <row r="171" spans="2:100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12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128"/>
      <c r="X171" s="128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</row>
    <row r="172" spans="2:100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12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128"/>
      <c r="X172" s="128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</row>
    <row r="173" spans="2:100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12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128"/>
      <c r="X173" s="128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</row>
    <row r="174" spans="2:100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12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128"/>
      <c r="X174" s="128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</row>
    <row r="175" spans="2:100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12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128"/>
      <c r="X175" s="128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</row>
    <row r="176" spans="2:100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12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128"/>
      <c r="X176" s="128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</row>
    <row r="177" spans="2:100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12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128"/>
      <c r="X177" s="128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</row>
    <row r="178" spans="2:100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12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128"/>
      <c r="X178" s="128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</row>
    <row r="179" spans="2:100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12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128"/>
      <c r="X179" s="128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</row>
    <row r="180" spans="2:100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12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128"/>
      <c r="X180" s="128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</row>
    <row r="181" spans="2:100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12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128"/>
      <c r="X181" s="128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</row>
    <row r="182" spans="2:100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2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128"/>
      <c r="X182" s="128"/>
      <c r="Y182" s="5"/>
      <c r="Z182" s="5"/>
      <c r="AA182" s="5"/>
      <c r="AB182" s="5"/>
      <c r="AC182" s="5"/>
      <c r="AD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</row>
    <row r="183" spans="2:100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12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128"/>
      <c r="X183" s="128"/>
      <c r="Y183" s="5"/>
      <c r="Z183" s="5"/>
      <c r="AA183" s="5"/>
      <c r="AB183" s="5"/>
      <c r="AC183" s="5"/>
      <c r="AD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</row>
    <row r="184" spans="2:100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12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128"/>
      <c r="X184" s="128"/>
      <c r="Y184" s="5"/>
      <c r="Z184" s="5"/>
      <c r="AA184" s="5"/>
      <c r="AB184" s="5"/>
      <c r="AC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</row>
    <row r="185" spans="2:100" x14ac:dyDescent="0.25">
      <c r="AJ185" s="5"/>
    </row>
  </sheetData>
  <mergeCells count="15">
    <mergeCell ref="B1:J1"/>
    <mergeCell ref="B2:J2"/>
    <mergeCell ref="AB10:AC10"/>
    <mergeCell ref="O10:T10"/>
    <mergeCell ref="U10:X10"/>
    <mergeCell ref="M10:N10"/>
    <mergeCell ref="B10:L10"/>
    <mergeCell ref="E5:F5"/>
    <mergeCell ref="H5:H6"/>
    <mergeCell ref="E6:F6"/>
    <mergeCell ref="G5:G6"/>
    <mergeCell ref="G7:G8"/>
    <mergeCell ref="H7:H8"/>
    <mergeCell ref="B3:J3"/>
    <mergeCell ref="Y10:AA10"/>
  </mergeCells>
  <dataValidations xWindow="245" yWindow="311" count="20">
    <dataValidation type="list" allowBlank="1" showInputMessage="1" showErrorMessage="1" sqref="K12:K153">
      <formula1>$K$1:$K$2</formula1>
    </dataValidation>
    <dataValidation type="list" allowBlank="1" showInputMessage="1" showErrorMessage="1" sqref="V12:V153">
      <formula1>$AE$18:$AE$51</formula1>
    </dataValidation>
    <dataValidation allowBlank="1" showInputMessage="1" showErrorMessage="1" prompt="Please enter numbers only 1234567890" sqref="C9"/>
    <dataValidation type="whole" allowBlank="1" showInputMessage="1" showErrorMessage="1" errorTitle="Numbers Only" error="Please enter numbers only 1234567890" prompt="Please enter numbers only 1234567890" sqref="M12:M153">
      <formula1>0</formula1>
      <formula2>9999999999</formula2>
    </dataValidation>
    <dataValidation type="whole" allowBlank="1" showInputMessage="1" showErrorMessage="1" error="Please enter a Year between 1900 and today" prompt="Please enter 4 digit year only" sqref="S12:S153">
      <formula1>1900</formula1>
      <formula2>3000</formula2>
    </dataValidation>
    <dataValidation type="date" operator="lessThan" allowBlank="1" showInputMessage="1" showErrorMessage="1" error="Date must be with in 10 yrs of today" prompt="Date Format MM/DD/YYYY_x000a_Date within 10 yrs of today" sqref="X12:X153">
      <formula1>$L$1+3650</formula1>
    </dataValidation>
    <dataValidation type="date" operator="greaterThan" allowBlank="1" showInputMessage="1" showErrorMessage="1" error="Date Format MM/DD/YYYY" prompt="Date Format MM/DD/YYYY_x000a_Date within 5 yrs old" sqref="W12:W153">
      <formula1>$L$1-1825</formula1>
    </dataValidation>
    <dataValidation type="whole" allowBlank="1" showInputMessage="1" showErrorMessage="1" error="Numeric Only" prompt="8 Digits Max" sqref="B13:B153">
      <formula1>0</formula1>
      <formula2>99999999</formula2>
    </dataValidation>
    <dataValidation type="date" allowBlank="1" showInputMessage="1" showErrorMessage="1" prompt="Enter Date Format MM/DD/YYYY" sqref="L12:L153">
      <formula1>$L$1-36500</formula1>
      <formula2>$L$1-3650</formula2>
    </dataValidation>
    <dataValidation type="whole" operator="greaterThanOrEqual" allowBlank="1" showInputMessage="1" showErrorMessage="1" error="Year must be this year or later" prompt="Please enter 4 digit year only" sqref="J7">
      <formula1>YEAR(L1)</formula1>
    </dataValidation>
    <dataValidation type="whole" allowBlank="1" showInputMessage="1" showErrorMessage="1" error="Must be 3 Didgets" prompt="Please Enter 3 Didget Security Code" sqref="J8">
      <formula1>100</formula1>
      <formula2>999</formula2>
    </dataValidation>
    <dataValidation type="whole" allowBlank="1" showInputMessage="1" showErrorMessage="1" error="Up to 8 Numeric Characters Only" prompt="8 Digits Max" sqref="B12">
      <formula1>0</formula1>
      <formula2>99999999</formula2>
    </dataValidation>
    <dataValidation type="list" allowBlank="1" showInputMessage="1" showErrorMessage="1" sqref="J5">
      <formula1>#REF!</formula1>
    </dataValidation>
    <dataValidation type="list" operator="lessThan" allowBlank="1" showInputMessage="1" showErrorMessage="1" prompt="Select Version of Mksap( Complete, Digital, Print)" sqref="Y13:Y153">
      <formula1>$Y$5:$Y$8</formula1>
    </dataValidation>
    <dataValidation operator="lessThan" allowBlank="1" error="Date must be with in 10 yrs of today" sqref="Z12:AA153"/>
    <dataValidation type="list" allowBlank="1" showInputMessage="1" showErrorMessage="1" sqref="U12:U153">
      <formula1>$U$1:$U$8</formula1>
    </dataValidation>
    <dataValidation type="list" allowBlank="1" showInputMessage="1" showErrorMessage="1" sqref="AB12:AB153">
      <formula1>$AD$1:$AD$3</formula1>
    </dataValidation>
    <dataValidation type="list" allowBlank="1" showInputMessage="1" showErrorMessage="1" sqref="AC12:AC153">
      <formula1>$AE$1:$AE$11</formula1>
    </dataValidation>
    <dataValidation type="list" operator="lessThan" allowBlank="1" showInputMessage="1" showErrorMessage="1" prompt="Select version of MKSAP (Complete, Digital, Print)" sqref="Y12">
      <formula1>$Y$5:$Y$8</formula1>
    </dataValidation>
    <dataValidation type="list" allowBlank="1" showInputMessage="1" showErrorMessage="1" sqref="I12:I153">
      <formula1>$AJ$1:$AJ$52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1</xdr:row>
                    <xdr:rowOff>180975</xdr:rowOff>
                  </from>
                  <to>
                    <xdr:col>10</xdr:col>
                    <xdr:colOff>304800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6"/>
  <sheetViews>
    <sheetView showGridLines="0" workbookViewId="0">
      <pane xSplit="4" ySplit="11" topLeftCell="E12" activePane="bottomRight" state="frozenSplit"/>
      <selection pane="topRight" activeCell="E1" sqref="E1"/>
      <selection pane="bottomLeft" activeCell="A11" sqref="A11"/>
      <selection pane="bottomRight" activeCell="A12" sqref="A12"/>
    </sheetView>
  </sheetViews>
  <sheetFormatPr defaultRowHeight="15" x14ac:dyDescent="0.25"/>
  <cols>
    <col min="1" max="1" width="17.140625" customWidth="1"/>
    <col min="2" max="2" width="20.7109375" customWidth="1"/>
    <col min="3" max="3" width="19" customWidth="1"/>
    <col min="4" max="4" width="9" style="111" customWidth="1"/>
    <col min="5" max="5" width="29.140625" customWidth="1"/>
    <col min="6" max="6" width="24.28515625" style="108" customWidth="1"/>
  </cols>
  <sheetData>
    <row r="1" spans="1:8" ht="21" x14ac:dyDescent="0.25">
      <c r="A1" s="151" t="s">
        <v>0</v>
      </c>
      <c r="B1" s="151"/>
      <c r="C1" s="151"/>
      <c r="D1" s="151"/>
      <c r="E1" s="151"/>
      <c r="F1" s="151"/>
    </row>
    <row r="2" spans="1:8" ht="18.75" x14ac:dyDescent="0.25">
      <c r="A2" s="131" t="s">
        <v>151</v>
      </c>
      <c r="B2" s="131"/>
      <c r="C2" s="131"/>
      <c r="D2" s="131"/>
      <c r="E2" s="131"/>
      <c r="F2" s="131"/>
    </row>
    <row r="3" spans="1:8" ht="18.75" x14ac:dyDescent="0.25">
      <c r="A3" s="148" t="s">
        <v>189</v>
      </c>
      <c r="B3" s="148"/>
      <c r="C3" s="148"/>
      <c r="D3" s="148"/>
      <c r="E3" s="148"/>
      <c r="F3" s="148"/>
    </row>
    <row r="4" spans="1:8" x14ac:dyDescent="0.25">
      <c r="A4" s="6"/>
      <c r="B4" s="6"/>
      <c r="C4" s="6"/>
      <c r="D4" s="103"/>
      <c r="E4" s="6"/>
      <c r="F4" s="103"/>
    </row>
    <row r="5" spans="1:8" ht="15" customHeight="1" x14ac:dyDescent="0.25">
      <c r="A5" s="75" t="s">
        <v>21</v>
      </c>
      <c r="B5" s="76"/>
      <c r="C5" s="77"/>
      <c r="D5" s="109"/>
      <c r="E5" s="152" t="s">
        <v>192</v>
      </c>
      <c r="F5" s="153">
        <f>$F$156</f>
        <v>0</v>
      </c>
    </row>
    <row r="6" spans="1:8" ht="15" customHeight="1" x14ac:dyDescent="0.25">
      <c r="A6" s="75" t="s">
        <v>22</v>
      </c>
      <c r="B6" s="76"/>
      <c r="C6" s="79"/>
      <c r="D6" s="109"/>
      <c r="E6" s="146"/>
      <c r="F6" s="154"/>
    </row>
    <row r="7" spans="1:8" x14ac:dyDescent="0.25">
      <c r="A7" s="75" t="s">
        <v>79</v>
      </c>
      <c r="B7" s="76"/>
      <c r="C7" s="80"/>
      <c r="D7" s="109"/>
      <c r="E7" s="26" t="s">
        <v>175</v>
      </c>
      <c r="F7" s="104"/>
      <c r="G7" s="73" t="s">
        <v>181</v>
      </c>
      <c r="H7" s="73"/>
    </row>
    <row r="8" spans="1:8" x14ac:dyDescent="0.25">
      <c r="A8" s="6"/>
      <c r="B8" s="6"/>
      <c r="C8" s="6"/>
      <c r="D8" s="103"/>
      <c r="E8" s="26" t="s">
        <v>154</v>
      </c>
      <c r="F8" s="103"/>
      <c r="G8" s="73" t="s">
        <v>182</v>
      </c>
      <c r="H8" s="73"/>
    </row>
    <row r="9" spans="1:8" x14ac:dyDescent="0.25">
      <c r="A9" s="6"/>
      <c r="B9" s="6"/>
      <c r="C9" s="6"/>
      <c r="D9" s="103"/>
      <c r="E9" s="6"/>
      <c r="F9" s="103"/>
    </row>
    <row r="10" spans="1:8" ht="18.75" x14ac:dyDescent="0.25">
      <c r="A10" s="67" t="s">
        <v>157</v>
      </c>
      <c r="B10" s="63"/>
      <c r="C10" s="63"/>
      <c r="D10" s="110"/>
      <c r="E10" s="63"/>
      <c r="F10" s="105"/>
    </row>
    <row r="11" spans="1:8" x14ac:dyDescent="0.25">
      <c r="A11" s="30" t="s">
        <v>153</v>
      </c>
      <c r="B11" s="30" t="s">
        <v>2</v>
      </c>
      <c r="C11" s="30" t="s">
        <v>3</v>
      </c>
      <c r="D11" s="106"/>
      <c r="E11" s="30" t="s">
        <v>188</v>
      </c>
      <c r="F11" s="106" t="s">
        <v>166</v>
      </c>
    </row>
    <row r="12" spans="1:8" x14ac:dyDescent="0.25">
      <c r="A12" s="65"/>
      <c r="B12" s="23"/>
      <c r="C12" s="23"/>
      <c r="D12" s="123">
        <v>119</v>
      </c>
      <c r="E12" s="8"/>
      <c r="F12" s="113">
        <f t="shared" ref="F12:F30" si="0">IF(E12="In_Program", D12, IF(E12="Not_in_Program", 0, ))</f>
        <v>0</v>
      </c>
    </row>
    <row r="13" spans="1:8" x14ac:dyDescent="0.25">
      <c r="A13" s="65"/>
      <c r="B13" s="23"/>
      <c r="C13" s="23"/>
      <c r="D13" s="123">
        <v>119</v>
      </c>
      <c r="E13" s="8"/>
      <c r="F13" s="113">
        <f t="shared" si="0"/>
        <v>0</v>
      </c>
    </row>
    <row r="14" spans="1:8" x14ac:dyDescent="0.25">
      <c r="A14" s="65"/>
      <c r="B14" s="23"/>
      <c r="C14" s="23"/>
      <c r="D14" s="123">
        <v>119</v>
      </c>
      <c r="E14" s="8"/>
      <c r="F14" s="113">
        <f t="shared" si="0"/>
        <v>0</v>
      </c>
    </row>
    <row r="15" spans="1:8" x14ac:dyDescent="0.25">
      <c r="A15" s="65"/>
      <c r="B15" s="23"/>
      <c r="C15" s="23"/>
      <c r="D15" s="123">
        <v>119</v>
      </c>
      <c r="E15" s="8"/>
      <c r="F15" s="113">
        <f t="shared" si="0"/>
        <v>0</v>
      </c>
    </row>
    <row r="16" spans="1:8" x14ac:dyDescent="0.25">
      <c r="A16" s="65"/>
      <c r="B16" s="23"/>
      <c r="C16" s="23"/>
      <c r="D16" s="123">
        <v>119</v>
      </c>
      <c r="E16" s="8"/>
      <c r="F16" s="113">
        <f t="shared" si="0"/>
        <v>0</v>
      </c>
    </row>
    <row r="17" spans="1:6" x14ac:dyDescent="0.25">
      <c r="A17" s="65"/>
      <c r="B17" s="23"/>
      <c r="C17" s="23"/>
      <c r="D17" s="123">
        <v>119</v>
      </c>
      <c r="E17" s="8"/>
      <c r="F17" s="113">
        <f t="shared" si="0"/>
        <v>0</v>
      </c>
    </row>
    <row r="18" spans="1:6" x14ac:dyDescent="0.25">
      <c r="A18" s="65"/>
      <c r="B18" s="23"/>
      <c r="C18" s="23"/>
      <c r="D18" s="123">
        <v>119</v>
      </c>
      <c r="E18" s="8"/>
      <c r="F18" s="113">
        <f t="shared" si="0"/>
        <v>0</v>
      </c>
    </row>
    <row r="19" spans="1:6" x14ac:dyDescent="0.25">
      <c r="A19" s="65"/>
      <c r="B19" s="23"/>
      <c r="C19" s="23"/>
      <c r="D19" s="123">
        <v>119</v>
      </c>
      <c r="E19" s="8"/>
      <c r="F19" s="113">
        <f t="shared" si="0"/>
        <v>0</v>
      </c>
    </row>
    <row r="20" spans="1:6" x14ac:dyDescent="0.25">
      <c r="A20" s="65"/>
      <c r="B20" s="23"/>
      <c r="C20" s="23"/>
      <c r="D20" s="123">
        <v>119</v>
      </c>
      <c r="E20" s="8"/>
      <c r="F20" s="113">
        <f t="shared" si="0"/>
        <v>0</v>
      </c>
    </row>
    <row r="21" spans="1:6" x14ac:dyDescent="0.25">
      <c r="A21" s="65"/>
      <c r="B21" s="23"/>
      <c r="C21" s="23"/>
      <c r="D21" s="123">
        <v>119</v>
      </c>
      <c r="E21" s="8"/>
      <c r="F21" s="113">
        <f t="shared" si="0"/>
        <v>0</v>
      </c>
    </row>
    <row r="22" spans="1:6" x14ac:dyDescent="0.25">
      <c r="A22" s="65"/>
      <c r="B22" s="23"/>
      <c r="C22" s="23"/>
      <c r="D22" s="123">
        <v>119</v>
      </c>
      <c r="E22" s="8"/>
      <c r="F22" s="113">
        <f t="shared" si="0"/>
        <v>0</v>
      </c>
    </row>
    <row r="23" spans="1:6" x14ac:dyDescent="0.25">
      <c r="A23" s="65"/>
      <c r="B23" s="23"/>
      <c r="C23" s="23"/>
      <c r="D23" s="123">
        <v>119</v>
      </c>
      <c r="E23" s="8"/>
      <c r="F23" s="113">
        <f t="shared" si="0"/>
        <v>0</v>
      </c>
    </row>
    <row r="24" spans="1:6" x14ac:dyDescent="0.25">
      <c r="A24" s="65"/>
      <c r="B24" s="23"/>
      <c r="C24" s="23"/>
      <c r="D24" s="123">
        <v>119</v>
      </c>
      <c r="E24" s="8"/>
      <c r="F24" s="113">
        <f t="shared" si="0"/>
        <v>0</v>
      </c>
    </row>
    <row r="25" spans="1:6" x14ac:dyDescent="0.25">
      <c r="A25" s="65"/>
      <c r="B25" s="23"/>
      <c r="C25" s="23"/>
      <c r="D25" s="123">
        <v>119</v>
      </c>
      <c r="E25" s="8"/>
      <c r="F25" s="113">
        <f t="shared" si="0"/>
        <v>0</v>
      </c>
    </row>
    <row r="26" spans="1:6" x14ac:dyDescent="0.25">
      <c r="A26" s="65"/>
      <c r="B26" s="23"/>
      <c r="C26" s="23"/>
      <c r="D26" s="123">
        <v>119</v>
      </c>
      <c r="E26" s="8"/>
      <c r="F26" s="113">
        <f t="shared" si="0"/>
        <v>0</v>
      </c>
    </row>
    <row r="27" spans="1:6" x14ac:dyDescent="0.25">
      <c r="A27" s="65"/>
      <c r="B27" s="23"/>
      <c r="C27" s="23"/>
      <c r="D27" s="123">
        <v>119</v>
      </c>
      <c r="E27" s="8"/>
      <c r="F27" s="113">
        <f t="shared" si="0"/>
        <v>0</v>
      </c>
    </row>
    <row r="28" spans="1:6" x14ac:dyDescent="0.25">
      <c r="A28" s="65"/>
      <c r="B28" s="23"/>
      <c r="C28" s="23"/>
      <c r="D28" s="123">
        <v>119</v>
      </c>
      <c r="E28" s="8"/>
      <c r="F28" s="113">
        <f t="shared" si="0"/>
        <v>0</v>
      </c>
    </row>
    <row r="29" spans="1:6" x14ac:dyDescent="0.25">
      <c r="A29" s="65"/>
      <c r="B29" s="23"/>
      <c r="C29" s="23"/>
      <c r="D29" s="123">
        <v>119</v>
      </c>
      <c r="E29" s="8"/>
      <c r="F29" s="113">
        <f t="shared" si="0"/>
        <v>0</v>
      </c>
    </row>
    <row r="30" spans="1:6" x14ac:dyDescent="0.25">
      <c r="A30" s="65"/>
      <c r="B30" s="23"/>
      <c r="C30" s="23"/>
      <c r="D30" s="123">
        <v>119</v>
      </c>
      <c r="E30" s="8"/>
      <c r="F30" s="113">
        <f t="shared" si="0"/>
        <v>0</v>
      </c>
    </row>
    <row r="31" spans="1:6" x14ac:dyDescent="0.25">
      <c r="A31" s="65"/>
      <c r="B31" s="23"/>
      <c r="C31" s="23"/>
      <c r="D31" s="123">
        <v>119</v>
      </c>
      <c r="E31" s="8"/>
      <c r="F31" s="113">
        <f t="shared" ref="F31:F76" si="1">IF(E31="In_Program", D31, IF(E31="Not_in_Program", 0, ))</f>
        <v>0</v>
      </c>
    </row>
    <row r="32" spans="1:6" x14ac:dyDescent="0.25">
      <c r="A32" s="65"/>
      <c r="B32" s="23"/>
      <c r="C32" s="23"/>
      <c r="D32" s="123">
        <v>119</v>
      </c>
      <c r="E32" s="8"/>
      <c r="F32" s="113">
        <f>IF(E32="In_Program", D32, IF(E32="Not_in_Program", 0, ))</f>
        <v>0</v>
      </c>
    </row>
    <row r="33" spans="1:6" x14ac:dyDescent="0.25">
      <c r="A33" s="65"/>
      <c r="B33" s="23"/>
      <c r="C33" s="23"/>
      <c r="D33" s="123">
        <v>119</v>
      </c>
      <c r="E33" s="8"/>
      <c r="F33" s="113">
        <f t="shared" si="1"/>
        <v>0</v>
      </c>
    </row>
    <row r="34" spans="1:6" x14ac:dyDescent="0.25">
      <c r="A34" s="65"/>
      <c r="B34" s="23"/>
      <c r="C34" s="23"/>
      <c r="D34" s="123">
        <v>119</v>
      </c>
      <c r="E34" s="8"/>
      <c r="F34" s="113">
        <f t="shared" si="1"/>
        <v>0</v>
      </c>
    </row>
    <row r="35" spans="1:6" x14ac:dyDescent="0.25">
      <c r="A35" s="65"/>
      <c r="B35" s="23"/>
      <c r="C35" s="23"/>
      <c r="D35" s="123">
        <v>119</v>
      </c>
      <c r="E35" s="8"/>
      <c r="F35" s="113">
        <f t="shared" si="1"/>
        <v>0</v>
      </c>
    </row>
    <row r="36" spans="1:6" x14ac:dyDescent="0.25">
      <c r="A36" s="65"/>
      <c r="B36" s="23"/>
      <c r="C36" s="23"/>
      <c r="D36" s="123">
        <v>119</v>
      </c>
      <c r="E36" s="8"/>
      <c r="F36" s="113">
        <f t="shared" si="1"/>
        <v>0</v>
      </c>
    </row>
    <row r="37" spans="1:6" x14ac:dyDescent="0.25">
      <c r="A37" s="65"/>
      <c r="B37" s="23"/>
      <c r="C37" s="23"/>
      <c r="D37" s="123">
        <v>119</v>
      </c>
      <c r="E37" s="8"/>
      <c r="F37" s="113">
        <f t="shared" si="1"/>
        <v>0</v>
      </c>
    </row>
    <row r="38" spans="1:6" x14ac:dyDescent="0.25">
      <c r="A38" s="65"/>
      <c r="B38" s="23"/>
      <c r="C38" s="23"/>
      <c r="D38" s="123">
        <v>119</v>
      </c>
      <c r="E38" s="8"/>
      <c r="F38" s="113">
        <f t="shared" si="1"/>
        <v>0</v>
      </c>
    </row>
    <row r="39" spans="1:6" x14ac:dyDescent="0.25">
      <c r="A39" s="65"/>
      <c r="B39" s="23"/>
      <c r="C39" s="23"/>
      <c r="D39" s="123">
        <v>119</v>
      </c>
      <c r="E39" s="8"/>
      <c r="F39" s="113">
        <f t="shared" si="1"/>
        <v>0</v>
      </c>
    </row>
    <row r="40" spans="1:6" x14ac:dyDescent="0.25">
      <c r="A40" s="65"/>
      <c r="B40" s="23"/>
      <c r="C40" s="23"/>
      <c r="D40" s="123">
        <v>119</v>
      </c>
      <c r="E40" s="8"/>
      <c r="F40" s="113">
        <f t="shared" si="1"/>
        <v>0</v>
      </c>
    </row>
    <row r="41" spans="1:6" x14ac:dyDescent="0.25">
      <c r="A41" s="65"/>
      <c r="B41" s="23"/>
      <c r="C41" s="23"/>
      <c r="D41" s="123">
        <v>119</v>
      </c>
      <c r="E41" s="8"/>
      <c r="F41" s="113">
        <f t="shared" si="1"/>
        <v>0</v>
      </c>
    </row>
    <row r="42" spans="1:6" x14ac:dyDescent="0.25">
      <c r="A42" s="65"/>
      <c r="B42" s="23"/>
      <c r="C42" s="23"/>
      <c r="D42" s="123">
        <v>119</v>
      </c>
      <c r="E42" s="8"/>
      <c r="F42" s="113">
        <f t="shared" si="1"/>
        <v>0</v>
      </c>
    </row>
    <row r="43" spans="1:6" x14ac:dyDescent="0.25">
      <c r="A43" s="65"/>
      <c r="B43" s="23"/>
      <c r="C43" s="23"/>
      <c r="D43" s="123">
        <v>119</v>
      </c>
      <c r="E43" s="8"/>
      <c r="F43" s="113">
        <f t="shared" si="1"/>
        <v>0</v>
      </c>
    </row>
    <row r="44" spans="1:6" x14ac:dyDescent="0.25">
      <c r="A44" s="65"/>
      <c r="B44" s="23"/>
      <c r="C44" s="23"/>
      <c r="D44" s="123">
        <v>119</v>
      </c>
      <c r="E44" s="8"/>
      <c r="F44" s="113">
        <f t="shared" si="1"/>
        <v>0</v>
      </c>
    </row>
    <row r="45" spans="1:6" x14ac:dyDescent="0.25">
      <c r="A45" s="65"/>
      <c r="B45" s="23"/>
      <c r="C45" s="23"/>
      <c r="D45" s="123">
        <v>119</v>
      </c>
      <c r="E45" s="8"/>
      <c r="F45" s="113">
        <f t="shared" si="1"/>
        <v>0</v>
      </c>
    </row>
    <row r="46" spans="1:6" x14ac:dyDescent="0.25">
      <c r="A46" s="65"/>
      <c r="B46" s="23"/>
      <c r="C46" s="23"/>
      <c r="D46" s="123">
        <v>119</v>
      </c>
      <c r="E46" s="8"/>
      <c r="F46" s="113">
        <f t="shared" si="1"/>
        <v>0</v>
      </c>
    </row>
    <row r="47" spans="1:6" x14ac:dyDescent="0.25">
      <c r="A47" s="65"/>
      <c r="B47" s="23"/>
      <c r="C47" s="23"/>
      <c r="D47" s="123">
        <v>119</v>
      </c>
      <c r="E47" s="8"/>
      <c r="F47" s="113">
        <f t="shared" si="1"/>
        <v>0</v>
      </c>
    </row>
    <row r="48" spans="1:6" x14ac:dyDescent="0.25">
      <c r="A48" s="65"/>
      <c r="B48" s="23"/>
      <c r="C48" s="23"/>
      <c r="D48" s="123">
        <v>119</v>
      </c>
      <c r="E48" s="8"/>
      <c r="F48" s="113">
        <f t="shared" si="1"/>
        <v>0</v>
      </c>
    </row>
    <row r="49" spans="1:6" x14ac:dyDescent="0.25">
      <c r="A49" s="65"/>
      <c r="B49" s="23"/>
      <c r="C49" s="23"/>
      <c r="D49" s="123">
        <v>119</v>
      </c>
      <c r="E49" s="8"/>
      <c r="F49" s="113">
        <f t="shared" si="1"/>
        <v>0</v>
      </c>
    </row>
    <row r="50" spans="1:6" x14ac:dyDescent="0.25">
      <c r="A50" s="65"/>
      <c r="B50" s="23"/>
      <c r="C50" s="23"/>
      <c r="D50" s="123">
        <v>119</v>
      </c>
      <c r="E50" s="8"/>
      <c r="F50" s="113">
        <f t="shared" si="1"/>
        <v>0</v>
      </c>
    </row>
    <row r="51" spans="1:6" x14ac:dyDescent="0.25">
      <c r="A51" s="65"/>
      <c r="B51" s="23"/>
      <c r="C51" s="23"/>
      <c r="D51" s="123">
        <v>119</v>
      </c>
      <c r="E51" s="8"/>
      <c r="F51" s="113">
        <f t="shared" si="1"/>
        <v>0</v>
      </c>
    </row>
    <row r="52" spans="1:6" x14ac:dyDescent="0.25">
      <c r="A52" s="65"/>
      <c r="B52" s="23"/>
      <c r="C52" s="23"/>
      <c r="D52" s="123">
        <v>119</v>
      </c>
      <c r="E52" s="8"/>
      <c r="F52" s="113">
        <f t="shared" si="1"/>
        <v>0</v>
      </c>
    </row>
    <row r="53" spans="1:6" x14ac:dyDescent="0.25">
      <c r="A53" s="65"/>
      <c r="B53" s="23"/>
      <c r="C53" s="23"/>
      <c r="D53" s="123">
        <v>119</v>
      </c>
      <c r="E53" s="8"/>
      <c r="F53" s="113">
        <f t="shared" si="1"/>
        <v>0</v>
      </c>
    </row>
    <row r="54" spans="1:6" x14ac:dyDescent="0.25">
      <c r="A54" s="65"/>
      <c r="B54" s="23"/>
      <c r="C54" s="23"/>
      <c r="D54" s="123">
        <v>119</v>
      </c>
      <c r="E54" s="8"/>
      <c r="F54" s="113">
        <f t="shared" si="1"/>
        <v>0</v>
      </c>
    </row>
    <row r="55" spans="1:6" x14ac:dyDescent="0.25">
      <c r="A55" s="65"/>
      <c r="B55" s="23"/>
      <c r="C55" s="23"/>
      <c r="D55" s="123">
        <v>119</v>
      </c>
      <c r="E55" s="8"/>
      <c r="F55" s="113">
        <f t="shared" si="1"/>
        <v>0</v>
      </c>
    </row>
    <row r="56" spans="1:6" x14ac:dyDescent="0.25">
      <c r="A56" s="65"/>
      <c r="B56" s="23"/>
      <c r="C56" s="23"/>
      <c r="D56" s="123">
        <v>119</v>
      </c>
      <c r="E56" s="8"/>
      <c r="F56" s="113">
        <f t="shared" si="1"/>
        <v>0</v>
      </c>
    </row>
    <row r="57" spans="1:6" x14ac:dyDescent="0.25">
      <c r="A57" s="65"/>
      <c r="B57" s="23"/>
      <c r="C57" s="23"/>
      <c r="D57" s="123">
        <v>119</v>
      </c>
      <c r="E57" s="8"/>
      <c r="F57" s="113">
        <f t="shared" si="1"/>
        <v>0</v>
      </c>
    </row>
    <row r="58" spans="1:6" x14ac:dyDescent="0.25">
      <c r="A58" s="65"/>
      <c r="B58" s="23"/>
      <c r="C58" s="23"/>
      <c r="D58" s="123">
        <v>119</v>
      </c>
      <c r="E58" s="8"/>
      <c r="F58" s="113">
        <f t="shared" si="1"/>
        <v>0</v>
      </c>
    </row>
    <row r="59" spans="1:6" x14ac:dyDescent="0.25">
      <c r="A59" s="65"/>
      <c r="B59" s="23"/>
      <c r="C59" s="23"/>
      <c r="D59" s="123">
        <v>119</v>
      </c>
      <c r="E59" s="8"/>
      <c r="F59" s="113">
        <f t="shared" si="1"/>
        <v>0</v>
      </c>
    </row>
    <row r="60" spans="1:6" x14ac:dyDescent="0.25">
      <c r="A60" s="65"/>
      <c r="B60" s="23"/>
      <c r="C60" s="23"/>
      <c r="D60" s="123">
        <v>119</v>
      </c>
      <c r="E60" s="8"/>
      <c r="F60" s="113">
        <f t="shared" si="1"/>
        <v>0</v>
      </c>
    </row>
    <row r="61" spans="1:6" x14ac:dyDescent="0.25">
      <c r="A61" s="65"/>
      <c r="B61" s="23"/>
      <c r="C61" s="23"/>
      <c r="D61" s="123">
        <v>119</v>
      </c>
      <c r="E61" s="8"/>
      <c r="F61" s="113">
        <f t="shared" si="1"/>
        <v>0</v>
      </c>
    </row>
    <row r="62" spans="1:6" x14ac:dyDescent="0.25">
      <c r="A62" s="65"/>
      <c r="B62" s="23"/>
      <c r="C62" s="23"/>
      <c r="D62" s="123">
        <v>119</v>
      </c>
      <c r="E62" s="8"/>
      <c r="F62" s="113">
        <f t="shared" si="1"/>
        <v>0</v>
      </c>
    </row>
    <row r="63" spans="1:6" x14ac:dyDescent="0.25">
      <c r="A63" s="65"/>
      <c r="B63" s="23"/>
      <c r="C63" s="23"/>
      <c r="D63" s="123">
        <v>119</v>
      </c>
      <c r="E63" s="8"/>
      <c r="F63" s="113">
        <f t="shared" si="1"/>
        <v>0</v>
      </c>
    </row>
    <row r="64" spans="1:6" x14ac:dyDescent="0.25">
      <c r="A64" s="65"/>
      <c r="B64" s="23"/>
      <c r="C64" s="23"/>
      <c r="D64" s="123">
        <v>119</v>
      </c>
      <c r="E64" s="8"/>
      <c r="F64" s="113">
        <f t="shared" si="1"/>
        <v>0</v>
      </c>
    </row>
    <row r="65" spans="1:6" x14ac:dyDescent="0.25">
      <c r="A65" s="65"/>
      <c r="B65" s="23"/>
      <c r="C65" s="23"/>
      <c r="D65" s="123">
        <v>119</v>
      </c>
      <c r="E65" s="8"/>
      <c r="F65" s="113">
        <f t="shared" si="1"/>
        <v>0</v>
      </c>
    </row>
    <row r="66" spans="1:6" x14ac:dyDescent="0.25">
      <c r="A66" s="65"/>
      <c r="B66" s="23"/>
      <c r="C66" s="23"/>
      <c r="D66" s="123">
        <v>119</v>
      </c>
      <c r="E66" s="8"/>
      <c r="F66" s="113">
        <f t="shared" si="1"/>
        <v>0</v>
      </c>
    </row>
    <row r="67" spans="1:6" x14ac:dyDescent="0.25">
      <c r="A67" s="65"/>
      <c r="B67" s="23"/>
      <c r="C67" s="23"/>
      <c r="D67" s="123">
        <v>119</v>
      </c>
      <c r="E67" s="8"/>
      <c r="F67" s="113">
        <f t="shared" si="1"/>
        <v>0</v>
      </c>
    </row>
    <row r="68" spans="1:6" x14ac:dyDescent="0.25">
      <c r="A68" s="65"/>
      <c r="B68" s="23"/>
      <c r="C68" s="23"/>
      <c r="D68" s="123">
        <v>119</v>
      </c>
      <c r="E68" s="8"/>
      <c r="F68" s="113">
        <f t="shared" si="1"/>
        <v>0</v>
      </c>
    </row>
    <row r="69" spans="1:6" x14ac:dyDescent="0.25">
      <c r="A69" s="65"/>
      <c r="B69" s="23"/>
      <c r="C69" s="23"/>
      <c r="D69" s="123">
        <v>119</v>
      </c>
      <c r="E69" s="8"/>
      <c r="F69" s="113">
        <f t="shared" si="1"/>
        <v>0</v>
      </c>
    </row>
    <row r="70" spans="1:6" x14ac:dyDescent="0.25">
      <c r="A70" s="65"/>
      <c r="B70" s="23"/>
      <c r="C70" s="23"/>
      <c r="D70" s="123">
        <v>119</v>
      </c>
      <c r="E70" s="8"/>
      <c r="F70" s="113">
        <f t="shared" si="1"/>
        <v>0</v>
      </c>
    </row>
    <row r="71" spans="1:6" x14ac:dyDescent="0.25">
      <c r="A71" s="65"/>
      <c r="B71" s="23"/>
      <c r="C71" s="23"/>
      <c r="D71" s="123">
        <v>119</v>
      </c>
      <c r="E71" s="8"/>
      <c r="F71" s="113">
        <f t="shared" si="1"/>
        <v>0</v>
      </c>
    </row>
    <row r="72" spans="1:6" x14ac:dyDescent="0.25">
      <c r="A72" s="65"/>
      <c r="B72" s="23"/>
      <c r="C72" s="23"/>
      <c r="D72" s="123">
        <v>119</v>
      </c>
      <c r="E72" s="8"/>
      <c r="F72" s="113">
        <f t="shared" si="1"/>
        <v>0</v>
      </c>
    </row>
    <row r="73" spans="1:6" x14ac:dyDescent="0.25">
      <c r="A73" s="65"/>
      <c r="B73" s="23"/>
      <c r="C73" s="23"/>
      <c r="D73" s="123">
        <v>119</v>
      </c>
      <c r="E73" s="8"/>
      <c r="F73" s="113">
        <f t="shared" si="1"/>
        <v>0</v>
      </c>
    </row>
    <row r="74" spans="1:6" x14ac:dyDescent="0.25">
      <c r="A74" s="65"/>
      <c r="B74" s="23"/>
      <c r="C74" s="23"/>
      <c r="D74" s="123">
        <v>119</v>
      </c>
      <c r="E74" s="8"/>
      <c r="F74" s="113">
        <f t="shared" si="1"/>
        <v>0</v>
      </c>
    </row>
    <row r="75" spans="1:6" x14ac:dyDescent="0.25">
      <c r="A75" s="65"/>
      <c r="B75" s="23"/>
      <c r="C75" s="23"/>
      <c r="D75" s="123">
        <v>119</v>
      </c>
      <c r="E75" s="8"/>
      <c r="F75" s="113">
        <f t="shared" si="1"/>
        <v>0</v>
      </c>
    </row>
    <row r="76" spans="1:6" x14ac:dyDescent="0.25">
      <c r="A76" s="65"/>
      <c r="B76" s="23"/>
      <c r="C76" s="23"/>
      <c r="D76" s="123">
        <v>119</v>
      </c>
      <c r="E76" s="8"/>
      <c r="F76" s="113">
        <f t="shared" si="1"/>
        <v>0</v>
      </c>
    </row>
    <row r="77" spans="1:6" x14ac:dyDescent="0.25">
      <c r="A77" s="65"/>
      <c r="B77" s="23"/>
      <c r="C77" s="23"/>
      <c r="D77" s="123">
        <v>119</v>
      </c>
      <c r="E77" s="8"/>
      <c r="F77" s="113">
        <f t="shared" ref="F77:F140" si="2">IF(E77="In_Program", D77, IF(E77="Not_in_Program", 0, ))</f>
        <v>0</v>
      </c>
    </row>
    <row r="78" spans="1:6" x14ac:dyDescent="0.25">
      <c r="A78" s="65"/>
      <c r="B78" s="23"/>
      <c r="C78" s="23"/>
      <c r="D78" s="123">
        <v>119</v>
      </c>
      <c r="E78" s="8"/>
      <c r="F78" s="113">
        <f t="shared" si="2"/>
        <v>0</v>
      </c>
    </row>
    <row r="79" spans="1:6" x14ac:dyDescent="0.25">
      <c r="A79" s="65"/>
      <c r="B79" s="23"/>
      <c r="C79" s="23"/>
      <c r="D79" s="123">
        <v>119</v>
      </c>
      <c r="E79" s="8"/>
      <c r="F79" s="113">
        <f t="shared" si="2"/>
        <v>0</v>
      </c>
    </row>
    <row r="80" spans="1:6" x14ac:dyDescent="0.25">
      <c r="A80" s="65"/>
      <c r="B80" s="23"/>
      <c r="C80" s="23"/>
      <c r="D80" s="123">
        <v>119</v>
      </c>
      <c r="E80" s="8"/>
      <c r="F80" s="113">
        <f t="shared" si="2"/>
        <v>0</v>
      </c>
    </row>
    <row r="81" spans="1:6" x14ac:dyDescent="0.25">
      <c r="A81" s="65"/>
      <c r="B81" s="23"/>
      <c r="C81" s="23"/>
      <c r="D81" s="123">
        <v>119</v>
      </c>
      <c r="E81" s="8"/>
      <c r="F81" s="113">
        <f t="shared" si="2"/>
        <v>0</v>
      </c>
    </row>
    <row r="82" spans="1:6" x14ac:dyDescent="0.25">
      <c r="A82" s="65"/>
      <c r="B82" s="23"/>
      <c r="C82" s="23"/>
      <c r="D82" s="123">
        <v>119</v>
      </c>
      <c r="E82" s="8"/>
      <c r="F82" s="113">
        <f t="shared" si="2"/>
        <v>0</v>
      </c>
    </row>
    <row r="83" spans="1:6" x14ac:dyDescent="0.25">
      <c r="A83" s="65"/>
      <c r="B83" s="23"/>
      <c r="C83" s="23"/>
      <c r="D83" s="123">
        <v>119</v>
      </c>
      <c r="E83" s="8"/>
      <c r="F83" s="113">
        <f t="shared" si="2"/>
        <v>0</v>
      </c>
    </row>
    <row r="84" spans="1:6" x14ac:dyDescent="0.25">
      <c r="A84" s="65"/>
      <c r="B84" s="23"/>
      <c r="C84" s="23"/>
      <c r="D84" s="123">
        <v>119</v>
      </c>
      <c r="E84" s="8"/>
      <c r="F84" s="113">
        <f t="shared" si="2"/>
        <v>0</v>
      </c>
    </row>
    <row r="85" spans="1:6" x14ac:dyDescent="0.25">
      <c r="A85" s="65"/>
      <c r="B85" s="23"/>
      <c r="C85" s="23"/>
      <c r="D85" s="123">
        <v>119</v>
      </c>
      <c r="E85" s="8"/>
      <c r="F85" s="113">
        <f t="shared" si="2"/>
        <v>0</v>
      </c>
    </row>
    <row r="86" spans="1:6" x14ac:dyDescent="0.25">
      <c r="A86" s="65"/>
      <c r="B86" s="23"/>
      <c r="C86" s="23"/>
      <c r="D86" s="123">
        <v>119</v>
      </c>
      <c r="E86" s="8"/>
      <c r="F86" s="113">
        <f t="shared" si="2"/>
        <v>0</v>
      </c>
    </row>
    <row r="87" spans="1:6" x14ac:dyDescent="0.25">
      <c r="A87" s="65"/>
      <c r="B87" s="23"/>
      <c r="C87" s="23"/>
      <c r="D87" s="123">
        <v>119</v>
      </c>
      <c r="E87" s="8"/>
      <c r="F87" s="113">
        <f t="shared" si="2"/>
        <v>0</v>
      </c>
    </row>
    <row r="88" spans="1:6" x14ac:dyDescent="0.25">
      <c r="A88" s="65"/>
      <c r="B88" s="23"/>
      <c r="C88" s="23"/>
      <c r="D88" s="123">
        <v>119</v>
      </c>
      <c r="E88" s="8"/>
      <c r="F88" s="113">
        <f t="shared" si="2"/>
        <v>0</v>
      </c>
    </row>
    <row r="89" spans="1:6" x14ac:dyDescent="0.25">
      <c r="A89" s="65"/>
      <c r="B89" s="23"/>
      <c r="C89" s="23"/>
      <c r="D89" s="123">
        <v>119</v>
      </c>
      <c r="E89" s="8"/>
      <c r="F89" s="113">
        <f t="shared" si="2"/>
        <v>0</v>
      </c>
    </row>
    <row r="90" spans="1:6" x14ac:dyDescent="0.25">
      <c r="A90" s="65"/>
      <c r="B90" s="23"/>
      <c r="C90" s="23"/>
      <c r="D90" s="123">
        <v>119</v>
      </c>
      <c r="E90" s="8"/>
      <c r="F90" s="113">
        <f t="shared" si="2"/>
        <v>0</v>
      </c>
    </row>
    <row r="91" spans="1:6" x14ac:dyDescent="0.25">
      <c r="A91" s="65"/>
      <c r="B91" s="23"/>
      <c r="C91" s="23"/>
      <c r="D91" s="123">
        <v>119</v>
      </c>
      <c r="E91" s="8"/>
      <c r="F91" s="113">
        <f t="shared" si="2"/>
        <v>0</v>
      </c>
    </row>
    <row r="92" spans="1:6" x14ac:dyDescent="0.25">
      <c r="A92" s="65"/>
      <c r="B92" s="23"/>
      <c r="C92" s="23"/>
      <c r="D92" s="123">
        <v>119</v>
      </c>
      <c r="E92" s="8"/>
      <c r="F92" s="113">
        <f t="shared" si="2"/>
        <v>0</v>
      </c>
    </row>
    <row r="93" spans="1:6" x14ac:dyDescent="0.25">
      <c r="A93" s="65"/>
      <c r="B93" s="23"/>
      <c r="C93" s="23"/>
      <c r="D93" s="123">
        <v>119</v>
      </c>
      <c r="E93" s="8"/>
      <c r="F93" s="113">
        <f t="shared" si="2"/>
        <v>0</v>
      </c>
    </row>
    <row r="94" spans="1:6" x14ac:dyDescent="0.25">
      <c r="A94" s="65"/>
      <c r="B94" s="23"/>
      <c r="C94" s="23"/>
      <c r="D94" s="123">
        <v>119</v>
      </c>
      <c r="E94" s="8"/>
      <c r="F94" s="113">
        <f t="shared" si="2"/>
        <v>0</v>
      </c>
    </row>
    <row r="95" spans="1:6" x14ac:dyDescent="0.25">
      <c r="A95" s="65"/>
      <c r="B95" s="23"/>
      <c r="C95" s="23"/>
      <c r="D95" s="123">
        <v>119</v>
      </c>
      <c r="E95" s="8"/>
      <c r="F95" s="113">
        <f t="shared" si="2"/>
        <v>0</v>
      </c>
    </row>
    <row r="96" spans="1:6" x14ac:dyDescent="0.25">
      <c r="A96" s="65"/>
      <c r="B96" s="23"/>
      <c r="C96" s="23"/>
      <c r="D96" s="123">
        <v>119</v>
      </c>
      <c r="E96" s="8"/>
      <c r="F96" s="113">
        <f t="shared" si="2"/>
        <v>0</v>
      </c>
    </row>
    <row r="97" spans="1:6" x14ac:dyDescent="0.25">
      <c r="A97" s="65"/>
      <c r="B97" s="23"/>
      <c r="C97" s="23"/>
      <c r="D97" s="123">
        <v>119</v>
      </c>
      <c r="E97" s="8"/>
      <c r="F97" s="113">
        <f t="shared" si="2"/>
        <v>0</v>
      </c>
    </row>
    <row r="98" spans="1:6" x14ac:dyDescent="0.25">
      <c r="A98" s="65"/>
      <c r="B98" s="23"/>
      <c r="C98" s="23"/>
      <c r="D98" s="123">
        <v>119</v>
      </c>
      <c r="E98" s="8"/>
      <c r="F98" s="113">
        <f t="shared" si="2"/>
        <v>0</v>
      </c>
    </row>
    <row r="99" spans="1:6" x14ac:dyDescent="0.25">
      <c r="A99" s="65"/>
      <c r="B99" s="23"/>
      <c r="C99" s="23"/>
      <c r="D99" s="123">
        <v>119</v>
      </c>
      <c r="E99" s="8"/>
      <c r="F99" s="113">
        <f t="shared" si="2"/>
        <v>0</v>
      </c>
    </row>
    <row r="100" spans="1:6" x14ac:dyDescent="0.25">
      <c r="A100" s="65"/>
      <c r="B100" s="23"/>
      <c r="C100" s="23"/>
      <c r="D100" s="123">
        <v>119</v>
      </c>
      <c r="E100" s="8"/>
      <c r="F100" s="113">
        <f t="shared" si="2"/>
        <v>0</v>
      </c>
    </row>
    <row r="101" spans="1:6" x14ac:dyDescent="0.25">
      <c r="A101" s="65"/>
      <c r="B101" s="23"/>
      <c r="C101" s="23"/>
      <c r="D101" s="123">
        <v>119</v>
      </c>
      <c r="E101" s="8"/>
      <c r="F101" s="113">
        <f t="shared" si="2"/>
        <v>0</v>
      </c>
    </row>
    <row r="102" spans="1:6" x14ac:dyDescent="0.25">
      <c r="A102" s="65"/>
      <c r="B102" s="23"/>
      <c r="C102" s="23"/>
      <c r="D102" s="123">
        <v>119</v>
      </c>
      <c r="E102" s="8"/>
      <c r="F102" s="113">
        <f t="shared" si="2"/>
        <v>0</v>
      </c>
    </row>
    <row r="103" spans="1:6" x14ac:dyDescent="0.25">
      <c r="A103" s="65"/>
      <c r="B103" s="23"/>
      <c r="C103" s="23"/>
      <c r="D103" s="123">
        <v>119</v>
      </c>
      <c r="E103" s="8"/>
      <c r="F103" s="113">
        <f t="shared" si="2"/>
        <v>0</v>
      </c>
    </row>
    <row r="104" spans="1:6" x14ac:dyDescent="0.25">
      <c r="A104" s="65"/>
      <c r="B104" s="23"/>
      <c r="C104" s="23"/>
      <c r="D104" s="123">
        <v>119</v>
      </c>
      <c r="E104" s="8"/>
      <c r="F104" s="113">
        <f t="shared" si="2"/>
        <v>0</v>
      </c>
    </row>
    <row r="105" spans="1:6" x14ac:dyDescent="0.25">
      <c r="A105" s="65"/>
      <c r="B105" s="23"/>
      <c r="C105" s="23"/>
      <c r="D105" s="123">
        <v>119</v>
      </c>
      <c r="E105" s="8"/>
      <c r="F105" s="113">
        <f t="shared" si="2"/>
        <v>0</v>
      </c>
    </row>
    <row r="106" spans="1:6" x14ac:dyDescent="0.25">
      <c r="A106" s="65"/>
      <c r="B106" s="23"/>
      <c r="C106" s="23"/>
      <c r="D106" s="123">
        <v>119</v>
      </c>
      <c r="E106" s="8"/>
      <c r="F106" s="113">
        <f t="shared" si="2"/>
        <v>0</v>
      </c>
    </row>
    <row r="107" spans="1:6" x14ac:dyDescent="0.25">
      <c r="A107" s="65"/>
      <c r="B107" s="23"/>
      <c r="C107" s="23"/>
      <c r="D107" s="123">
        <v>119</v>
      </c>
      <c r="E107" s="8"/>
      <c r="F107" s="113">
        <f t="shared" si="2"/>
        <v>0</v>
      </c>
    </row>
    <row r="108" spans="1:6" x14ac:dyDescent="0.25">
      <c r="A108" s="65"/>
      <c r="B108" s="23"/>
      <c r="C108" s="23"/>
      <c r="D108" s="123">
        <v>119</v>
      </c>
      <c r="E108" s="8"/>
      <c r="F108" s="113">
        <f t="shared" si="2"/>
        <v>0</v>
      </c>
    </row>
    <row r="109" spans="1:6" x14ac:dyDescent="0.25">
      <c r="A109" s="65"/>
      <c r="B109" s="23"/>
      <c r="C109" s="23"/>
      <c r="D109" s="123">
        <v>119</v>
      </c>
      <c r="E109" s="8"/>
      <c r="F109" s="113">
        <f t="shared" si="2"/>
        <v>0</v>
      </c>
    </row>
    <row r="110" spans="1:6" x14ac:dyDescent="0.25">
      <c r="A110" s="65"/>
      <c r="B110" s="23"/>
      <c r="C110" s="23"/>
      <c r="D110" s="123">
        <v>119</v>
      </c>
      <c r="E110" s="8"/>
      <c r="F110" s="113">
        <f t="shared" si="2"/>
        <v>0</v>
      </c>
    </row>
    <row r="111" spans="1:6" x14ac:dyDescent="0.25">
      <c r="A111" s="65"/>
      <c r="B111" s="23"/>
      <c r="C111" s="23"/>
      <c r="D111" s="123">
        <v>119</v>
      </c>
      <c r="E111" s="8"/>
      <c r="F111" s="113">
        <f t="shared" si="2"/>
        <v>0</v>
      </c>
    </row>
    <row r="112" spans="1:6" x14ac:dyDescent="0.25">
      <c r="A112" s="65"/>
      <c r="B112" s="23"/>
      <c r="C112" s="23"/>
      <c r="D112" s="123">
        <v>119</v>
      </c>
      <c r="E112" s="8"/>
      <c r="F112" s="113">
        <f t="shared" si="2"/>
        <v>0</v>
      </c>
    </row>
    <row r="113" spans="1:6" x14ac:dyDescent="0.25">
      <c r="A113" s="65"/>
      <c r="B113" s="23"/>
      <c r="C113" s="23"/>
      <c r="D113" s="123">
        <v>119</v>
      </c>
      <c r="E113" s="8"/>
      <c r="F113" s="113">
        <f t="shared" si="2"/>
        <v>0</v>
      </c>
    </row>
    <row r="114" spans="1:6" x14ac:dyDescent="0.25">
      <c r="A114" s="65"/>
      <c r="B114" s="23"/>
      <c r="C114" s="23"/>
      <c r="D114" s="123">
        <v>119</v>
      </c>
      <c r="E114" s="8"/>
      <c r="F114" s="113">
        <f t="shared" si="2"/>
        <v>0</v>
      </c>
    </row>
    <row r="115" spans="1:6" x14ac:dyDescent="0.25">
      <c r="A115" s="65"/>
      <c r="B115" s="23"/>
      <c r="C115" s="23"/>
      <c r="D115" s="123">
        <v>119</v>
      </c>
      <c r="E115" s="8"/>
      <c r="F115" s="113">
        <f t="shared" si="2"/>
        <v>0</v>
      </c>
    </row>
    <row r="116" spans="1:6" x14ac:dyDescent="0.25">
      <c r="A116" s="65"/>
      <c r="B116" s="23"/>
      <c r="C116" s="23"/>
      <c r="D116" s="123">
        <v>119</v>
      </c>
      <c r="E116" s="8"/>
      <c r="F116" s="113">
        <f t="shared" si="2"/>
        <v>0</v>
      </c>
    </row>
    <row r="117" spans="1:6" x14ac:dyDescent="0.25">
      <c r="A117" s="65"/>
      <c r="B117" s="23"/>
      <c r="C117" s="23"/>
      <c r="D117" s="123">
        <v>119</v>
      </c>
      <c r="E117" s="8"/>
      <c r="F117" s="113">
        <f t="shared" si="2"/>
        <v>0</v>
      </c>
    </row>
    <row r="118" spans="1:6" x14ac:dyDescent="0.25">
      <c r="A118" s="65"/>
      <c r="B118" s="23"/>
      <c r="C118" s="23"/>
      <c r="D118" s="123">
        <v>119</v>
      </c>
      <c r="E118" s="8"/>
      <c r="F118" s="113">
        <f t="shared" si="2"/>
        <v>0</v>
      </c>
    </row>
    <row r="119" spans="1:6" x14ac:dyDescent="0.25">
      <c r="A119" s="65"/>
      <c r="B119" s="23"/>
      <c r="C119" s="23"/>
      <c r="D119" s="123">
        <v>119</v>
      </c>
      <c r="E119" s="8"/>
      <c r="F119" s="113">
        <f t="shared" si="2"/>
        <v>0</v>
      </c>
    </row>
    <row r="120" spans="1:6" x14ac:dyDescent="0.25">
      <c r="A120" s="65"/>
      <c r="B120" s="23"/>
      <c r="C120" s="23"/>
      <c r="D120" s="123">
        <v>119</v>
      </c>
      <c r="E120" s="8"/>
      <c r="F120" s="113">
        <f t="shared" si="2"/>
        <v>0</v>
      </c>
    </row>
    <row r="121" spans="1:6" x14ac:dyDescent="0.25">
      <c r="A121" s="65"/>
      <c r="B121" s="23"/>
      <c r="C121" s="23"/>
      <c r="D121" s="123">
        <v>119</v>
      </c>
      <c r="E121" s="8"/>
      <c r="F121" s="113">
        <f t="shared" si="2"/>
        <v>0</v>
      </c>
    </row>
    <row r="122" spans="1:6" x14ac:dyDescent="0.25">
      <c r="A122" s="65"/>
      <c r="B122" s="23"/>
      <c r="C122" s="23"/>
      <c r="D122" s="123">
        <v>119</v>
      </c>
      <c r="E122" s="8"/>
      <c r="F122" s="113">
        <f t="shared" si="2"/>
        <v>0</v>
      </c>
    </row>
    <row r="123" spans="1:6" x14ac:dyDescent="0.25">
      <c r="A123" s="65"/>
      <c r="B123" s="23"/>
      <c r="C123" s="23"/>
      <c r="D123" s="123">
        <v>119</v>
      </c>
      <c r="E123" s="8"/>
      <c r="F123" s="113">
        <f t="shared" si="2"/>
        <v>0</v>
      </c>
    </row>
    <row r="124" spans="1:6" x14ac:dyDescent="0.25">
      <c r="A124" s="65"/>
      <c r="B124" s="23"/>
      <c r="C124" s="23"/>
      <c r="D124" s="123">
        <v>119</v>
      </c>
      <c r="E124" s="8"/>
      <c r="F124" s="113">
        <f t="shared" si="2"/>
        <v>0</v>
      </c>
    </row>
    <row r="125" spans="1:6" x14ac:dyDescent="0.25">
      <c r="A125" s="65"/>
      <c r="B125" s="23"/>
      <c r="C125" s="23"/>
      <c r="D125" s="123">
        <v>119</v>
      </c>
      <c r="E125" s="8"/>
      <c r="F125" s="113">
        <f t="shared" si="2"/>
        <v>0</v>
      </c>
    </row>
    <row r="126" spans="1:6" x14ac:dyDescent="0.25">
      <c r="A126" s="65"/>
      <c r="B126" s="23"/>
      <c r="C126" s="23"/>
      <c r="D126" s="123">
        <v>119</v>
      </c>
      <c r="E126" s="8"/>
      <c r="F126" s="113">
        <f t="shared" si="2"/>
        <v>0</v>
      </c>
    </row>
    <row r="127" spans="1:6" x14ac:dyDescent="0.25">
      <c r="A127" s="65"/>
      <c r="B127" s="23"/>
      <c r="C127" s="23"/>
      <c r="D127" s="123">
        <v>119</v>
      </c>
      <c r="E127" s="8"/>
      <c r="F127" s="113">
        <f t="shared" si="2"/>
        <v>0</v>
      </c>
    </row>
    <row r="128" spans="1:6" x14ac:dyDescent="0.25">
      <c r="A128" s="65"/>
      <c r="B128" s="23"/>
      <c r="C128" s="23"/>
      <c r="D128" s="123">
        <v>119</v>
      </c>
      <c r="E128" s="8"/>
      <c r="F128" s="113">
        <f t="shared" si="2"/>
        <v>0</v>
      </c>
    </row>
    <row r="129" spans="1:6" x14ac:dyDescent="0.25">
      <c r="A129" s="65"/>
      <c r="B129" s="23"/>
      <c r="C129" s="23"/>
      <c r="D129" s="123">
        <v>119</v>
      </c>
      <c r="E129" s="8"/>
      <c r="F129" s="113">
        <f t="shared" si="2"/>
        <v>0</v>
      </c>
    </row>
    <row r="130" spans="1:6" x14ac:dyDescent="0.25">
      <c r="A130" s="65"/>
      <c r="B130" s="23"/>
      <c r="C130" s="23"/>
      <c r="D130" s="123">
        <v>119</v>
      </c>
      <c r="E130" s="8"/>
      <c r="F130" s="113">
        <f t="shared" si="2"/>
        <v>0</v>
      </c>
    </row>
    <row r="131" spans="1:6" x14ac:dyDescent="0.25">
      <c r="A131" s="65"/>
      <c r="B131" s="23"/>
      <c r="C131" s="23"/>
      <c r="D131" s="123">
        <v>119</v>
      </c>
      <c r="E131" s="8"/>
      <c r="F131" s="113">
        <f t="shared" si="2"/>
        <v>0</v>
      </c>
    </row>
    <row r="132" spans="1:6" x14ac:dyDescent="0.25">
      <c r="A132" s="65"/>
      <c r="B132" s="23"/>
      <c r="C132" s="23"/>
      <c r="D132" s="123">
        <v>119</v>
      </c>
      <c r="E132" s="8"/>
      <c r="F132" s="113">
        <f t="shared" si="2"/>
        <v>0</v>
      </c>
    </row>
    <row r="133" spans="1:6" x14ac:dyDescent="0.25">
      <c r="A133" s="65"/>
      <c r="B133" s="23"/>
      <c r="C133" s="23"/>
      <c r="D133" s="123">
        <v>119</v>
      </c>
      <c r="E133" s="8"/>
      <c r="F133" s="113">
        <f t="shared" si="2"/>
        <v>0</v>
      </c>
    </row>
    <row r="134" spans="1:6" x14ac:dyDescent="0.25">
      <c r="A134" s="65"/>
      <c r="B134" s="23"/>
      <c r="C134" s="23"/>
      <c r="D134" s="123">
        <v>119</v>
      </c>
      <c r="E134" s="8"/>
      <c r="F134" s="113">
        <f t="shared" si="2"/>
        <v>0</v>
      </c>
    </row>
    <row r="135" spans="1:6" x14ac:dyDescent="0.25">
      <c r="A135" s="65"/>
      <c r="B135" s="23"/>
      <c r="C135" s="23"/>
      <c r="D135" s="123">
        <v>119</v>
      </c>
      <c r="E135" s="8"/>
      <c r="F135" s="113">
        <f t="shared" si="2"/>
        <v>0</v>
      </c>
    </row>
    <row r="136" spans="1:6" x14ac:dyDescent="0.25">
      <c r="A136" s="65"/>
      <c r="B136" s="23"/>
      <c r="C136" s="23"/>
      <c r="D136" s="123">
        <v>119</v>
      </c>
      <c r="E136" s="8"/>
      <c r="F136" s="113">
        <f t="shared" si="2"/>
        <v>0</v>
      </c>
    </row>
    <row r="137" spans="1:6" x14ac:dyDescent="0.25">
      <c r="A137" s="65"/>
      <c r="B137" s="23"/>
      <c r="C137" s="23"/>
      <c r="D137" s="123">
        <v>119</v>
      </c>
      <c r="E137" s="8"/>
      <c r="F137" s="113">
        <f t="shared" si="2"/>
        <v>0</v>
      </c>
    </row>
    <row r="138" spans="1:6" x14ac:dyDescent="0.25">
      <c r="A138" s="65"/>
      <c r="B138" s="23"/>
      <c r="C138" s="23"/>
      <c r="D138" s="123">
        <v>119</v>
      </c>
      <c r="E138" s="8"/>
      <c r="F138" s="113">
        <f t="shared" si="2"/>
        <v>0</v>
      </c>
    </row>
    <row r="139" spans="1:6" x14ac:dyDescent="0.25">
      <c r="A139" s="65"/>
      <c r="B139" s="23"/>
      <c r="C139" s="23"/>
      <c r="D139" s="123">
        <v>119</v>
      </c>
      <c r="E139" s="8"/>
      <c r="F139" s="113">
        <f t="shared" si="2"/>
        <v>0</v>
      </c>
    </row>
    <row r="140" spans="1:6" x14ac:dyDescent="0.25">
      <c r="A140" s="65"/>
      <c r="B140" s="23"/>
      <c r="C140" s="23"/>
      <c r="D140" s="123">
        <v>119</v>
      </c>
      <c r="E140" s="8"/>
      <c r="F140" s="113">
        <f t="shared" si="2"/>
        <v>0</v>
      </c>
    </row>
    <row r="141" spans="1:6" x14ac:dyDescent="0.25">
      <c r="A141" s="65"/>
      <c r="B141" s="23"/>
      <c r="C141" s="23"/>
      <c r="D141" s="123">
        <v>119</v>
      </c>
      <c r="E141" s="8"/>
      <c r="F141" s="113">
        <f t="shared" ref="F141:F155" si="3">IF(E141="In_Program", D141, IF(E141="Not_in_Program", 0, ))</f>
        <v>0</v>
      </c>
    </row>
    <row r="142" spans="1:6" x14ac:dyDescent="0.25">
      <c r="A142" s="65"/>
      <c r="B142" s="23"/>
      <c r="C142" s="23"/>
      <c r="D142" s="123">
        <v>119</v>
      </c>
      <c r="E142" s="8"/>
      <c r="F142" s="113">
        <f t="shared" si="3"/>
        <v>0</v>
      </c>
    </row>
    <row r="143" spans="1:6" x14ac:dyDescent="0.25">
      <c r="A143" s="65"/>
      <c r="B143" s="23"/>
      <c r="C143" s="23"/>
      <c r="D143" s="123">
        <v>119</v>
      </c>
      <c r="E143" s="8"/>
      <c r="F143" s="113">
        <f t="shared" si="3"/>
        <v>0</v>
      </c>
    </row>
    <row r="144" spans="1:6" x14ac:dyDescent="0.25">
      <c r="A144" s="65"/>
      <c r="B144" s="23"/>
      <c r="C144" s="23"/>
      <c r="D144" s="123">
        <v>119</v>
      </c>
      <c r="E144" s="8"/>
      <c r="F144" s="113">
        <f t="shared" si="3"/>
        <v>0</v>
      </c>
    </row>
    <row r="145" spans="1:6" x14ac:dyDescent="0.25">
      <c r="A145" s="65"/>
      <c r="B145" s="23"/>
      <c r="C145" s="23"/>
      <c r="D145" s="123">
        <v>119</v>
      </c>
      <c r="E145" s="8"/>
      <c r="F145" s="113">
        <f t="shared" si="3"/>
        <v>0</v>
      </c>
    </row>
    <row r="146" spans="1:6" x14ac:dyDescent="0.25">
      <c r="A146" s="65"/>
      <c r="B146" s="23"/>
      <c r="C146" s="23"/>
      <c r="D146" s="123">
        <v>119</v>
      </c>
      <c r="E146" s="8"/>
      <c r="F146" s="113">
        <f t="shared" si="3"/>
        <v>0</v>
      </c>
    </row>
    <row r="147" spans="1:6" x14ac:dyDescent="0.25">
      <c r="A147" s="65"/>
      <c r="B147" s="23"/>
      <c r="C147" s="23"/>
      <c r="D147" s="123">
        <v>119</v>
      </c>
      <c r="E147" s="8"/>
      <c r="F147" s="113">
        <f t="shared" si="3"/>
        <v>0</v>
      </c>
    </row>
    <row r="148" spans="1:6" x14ac:dyDescent="0.25">
      <c r="A148" s="65"/>
      <c r="B148" s="23"/>
      <c r="C148" s="23"/>
      <c r="D148" s="123">
        <v>119</v>
      </c>
      <c r="E148" s="8"/>
      <c r="F148" s="113">
        <f t="shared" si="3"/>
        <v>0</v>
      </c>
    </row>
    <row r="149" spans="1:6" x14ac:dyDescent="0.25">
      <c r="A149" s="65"/>
      <c r="B149" s="23"/>
      <c r="C149" s="23"/>
      <c r="D149" s="123">
        <v>119</v>
      </c>
      <c r="E149" s="8"/>
      <c r="F149" s="113">
        <f t="shared" si="3"/>
        <v>0</v>
      </c>
    </row>
    <row r="150" spans="1:6" x14ac:dyDescent="0.25">
      <c r="A150" s="65"/>
      <c r="B150" s="23"/>
      <c r="C150" s="23"/>
      <c r="D150" s="123">
        <v>119</v>
      </c>
      <c r="E150" s="8"/>
      <c r="F150" s="113">
        <f t="shared" si="3"/>
        <v>0</v>
      </c>
    </row>
    <row r="151" spans="1:6" x14ac:dyDescent="0.25">
      <c r="A151" s="65"/>
      <c r="B151" s="23"/>
      <c r="C151" s="23"/>
      <c r="D151" s="123">
        <v>119</v>
      </c>
      <c r="E151" s="8"/>
      <c r="F151" s="113">
        <f t="shared" si="3"/>
        <v>0</v>
      </c>
    </row>
    <row r="152" spans="1:6" x14ac:dyDescent="0.25">
      <c r="A152" s="65"/>
      <c r="B152" s="23"/>
      <c r="C152" s="23"/>
      <c r="D152" s="123">
        <v>119</v>
      </c>
      <c r="E152" s="8"/>
      <c r="F152" s="113">
        <f t="shared" si="3"/>
        <v>0</v>
      </c>
    </row>
    <row r="153" spans="1:6" x14ac:dyDescent="0.25">
      <c r="A153" s="65"/>
      <c r="B153" s="23"/>
      <c r="C153" s="23"/>
      <c r="D153" s="123">
        <v>119</v>
      </c>
      <c r="E153" s="8"/>
      <c r="F153" s="113">
        <f t="shared" si="3"/>
        <v>0</v>
      </c>
    </row>
    <row r="154" spans="1:6" x14ac:dyDescent="0.25">
      <c r="A154" s="65"/>
      <c r="B154" s="23"/>
      <c r="C154" s="23"/>
      <c r="D154" s="123">
        <v>119</v>
      </c>
      <c r="E154" s="8"/>
      <c r="F154" s="113">
        <f t="shared" si="3"/>
        <v>0</v>
      </c>
    </row>
    <row r="155" spans="1:6" x14ac:dyDescent="0.25">
      <c r="A155" s="65"/>
      <c r="B155" s="23"/>
      <c r="C155" s="23"/>
      <c r="D155" s="123">
        <v>119</v>
      </c>
      <c r="E155" s="8"/>
      <c r="F155" s="113">
        <f t="shared" si="3"/>
        <v>0</v>
      </c>
    </row>
    <row r="156" spans="1:6" x14ac:dyDescent="0.25">
      <c r="C156" s="29" t="s">
        <v>155</v>
      </c>
      <c r="D156" s="115">
        <f>COUNTA(B12:B155)</f>
        <v>0</v>
      </c>
      <c r="E156" s="64" t="s">
        <v>156</v>
      </c>
      <c r="F156" s="107">
        <f>SUM(F12:F155)</f>
        <v>0</v>
      </c>
    </row>
  </sheetData>
  <mergeCells count="5">
    <mergeCell ref="A1:F1"/>
    <mergeCell ref="A2:F2"/>
    <mergeCell ref="E5:E6"/>
    <mergeCell ref="F5:F6"/>
    <mergeCell ref="A3:F3"/>
  </mergeCells>
  <dataValidations count="4">
    <dataValidation type="whole" allowBlank="1" showInputMessage="1" showErrorMessage="1" error="Numeric Only" prompt="8 Digits Max" sqref="A12:A155">
      <formula1>0</formula1>
      <formula2>99999999</formula2>
    </dataValidation>
    <dataValidation allowBlank="1" showInputMessage="1" showErrorMessage="1" prompt="Please enter numbers only 1234567890" sqref="B8:B9"/>
    <dataValidation type="list" allowBlank="1" showInputMessage="1" showErrorMessage="1" sqref="F8">
      <formula1>#REF!</formula1>
    </dataValidation>
    <dataValidation type="list" allowBlank="1" showInputMessage="1" showErrorMessage="1" sqref="E12:E155">
      <formula1>$G$7:$G$8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56"/>
  <sheetViews>
    <sheetView showGridLines="0" workbookViewId="0">
      <pane xSplit="4" ySplit="11" topLeftCell="E12" activePane="bottomRight" state="frozenSplit"/>
      <selection pane="topRight" activeCell="E1" sqref="E1"/>
      <selection pane="bottomLeft" activeCell="A11" sqref="A11"/>
      <selection pane="bottomRight" activeCell="A12" sqref="A12"/>
    </sheetView>
  </sheetViews>
  <sheetFormatPr defaultRowHeight="15" x14ac:dyDescent="0.25"/>
  <cols>
    <col min="1" max="1" width="17.140625" customWidth="1"/>
    <col min="2" max="2" width="20.7109375" customWidth="1"/>
    <col min="3" max="3" width="19" customWidth="1"/>
    <col min="4" max="4" width="9" customWidth="1"/>
    <col min="5" max="5" width="25.5703125" customWidth="1"/>
    <col min="6" max="7" width="24.28515625" customWidth="1"/>
  </cols>
  <sheetData>
    <row r="1" spans="1:8" ht="21" x14ac:dyDescent="0.25">
      <c r="A1" s="151" t="s">
        <v>0</v>
      </c>
      <c r="B1" s="151"/>
      <c r="C1" s="151"/>
      <c r="D1" s="151"/>
      <c r="E1" s="151"/>
      <c r="F1" s="151"/>
      <c r="G1" s="93"/>
    </row>
    <row r="2" spans="1:8" ht="18.75" x14ac:dyDescent="0.25">
      <c r="A2" s="131" t="s">
        <v>151</v>
      </c>
      <c r="B2" s="131"/>
      <c r="C2" s="131"/>
      <c r="D2" s="131"/>
      <c r="E2" s="131"/>
      <c r="F2" s="131"/>
      <c r="G2" s="92"/>
    </row>
    <row r="3" spans="1:8" ht="18.75" x14ac:dyDescent="0.25">
      <c r="A3" s="148" t="s">
        <v>190</v>
      </c>
      <c r="B3" s="148"/>
      <c r="C3" s="148"/>
      <c r="D3" s="148"/>
      <c r="E3" s="148"/>
      <c r="F3" s="148"/>
      <c r="G3" s="95"/>
    </row>
    <row r="4" spans="1:8" x14ac:dyDescent="0.25">
      <c r="A4" s="6"/>
      <c r="B4" s="6"/>
      <c r="C4" s="6"/>
      <c r="D4" s="90"/>
      <c r="E4" s="89">
        <f>COUNTIF(E12:E155,"MKSAP17 Complete")+COUNTIF(E12:E155,"MKSAP17 Print")+COUNTIF(E12:E155,"MKSAP17 Digital")</f>
        <v>0</v>
      </c>
      <c r="F4" s="88"/>
      <c r="G4" s="88" t="str">
        <f>IF(((COUNTIF(NEW!Y12:Y153,"MKSAP17 Complete")+COUNTIF(NEW!Y12:Y153,"MKSAP17 Print")+COUNTIF(NEW!Y12:Y153,"MKSAP17 Digital")+COUNTIF(MKSAP!E12:E155,"MKSAP17 Complete")+COUNTIF(MKSAP!E12:E155,"MKSAP17 Print")+COUNTIF(MKSAP!E12:E155,"MKSAP17 Digital")))&gt; 9,"Reflects Qty Discount","")</f>
        <v/>
      </c>
    </row>
    <row r="5" spans="1:8" ht="15" customHeight="1" x14ac:dyDescent="0.25">
      <c r="A5" s="1" t="s">
        <v>21</v>
      </c>
      <c r="B5" s="76"/>
      <c r="C5" s="77"/>
      <c r="D5" s="78"/>
      <c r="E5" s="157" t="s">
        <v>191</v>
      </c>
      <c r="F5" s="158"/>
      <c r="G5" s="155">
        <f>IF(((COUNTIF(NEW!Y12:Y153,"MKSAP17 Complete")+COUNTIF(NEW!Y12:Y153,"MKSAP17 Print")+COUNTIF(NEW!Y12:Y153,"MKSAP17 Digital")+COUNTIF(MKSAP!E12:E155,"MKSAP17 Complete")+COUNTIF(MKSAP!E12:E155,"MKSAP17 Print")+COUNTIF(MKSAP!E12:E155,"MKSAP17 Digital")))&gt; 9,$F$156*0.9,$F$156)</f>
        <v>0</v>
      </c>
    </row>
    <row r="6" spans="1:8" ht="15" customHeight="1" x14ac:dyDescent="0.25">
      <c r="A6" s="1" t="s">
        <v>22</v>
      </c>
      <c r="B6" s="76"/>
      <c r="C6" s="79"/>
      <c r="D6" s="78"/>
      <c r="E6" s="159"/>
      <c r="F6" s="158"/>
      <c r="G6" s="156"/>
    </row>
    <row r="7" spans="1:8" x14ac:dyDescent="0.25">
      <c r="A7" s="1" t="s">
        <v>79</v>
      </c>
      <c r="B7" s="76"/>
      <c r="C7" s="80"/>
      <c r="D7" s="78"/>
      <c r="E7" s="26" t="s">
        <v>211</v>
      </c>
      <c r="F7" s="26"/>
      <c r="G7" s="26"/>
      <c r="H7" s="74" t="s">
        <v>177</v>
      </c>
    </row>
    <row r="8" spans="1:8" ht="45" x14ac:dyDescent="0.25">
      <c r="A8" s="6"/>
      <c r="B8" s="6"/>
      <c r="C8" s="6"/>
      <c r="D8" s="6"/>
      <c r="E8" s="84" t="s">
        <v>185</v>
      </c>
      <c r="F8" s="6"/>
      <c r="G8" s="6"/>
      <c r="H8" s="74" t="s">
        <v>178</v>
      </c>
    </row>
    <row r="9" spans="1:8" x14ac:dyDescent="0.25">
      <c r="A9" s="6"/>
      <c r="B9" s="6"/>
      <c r="C9" s="6"/>
      <c r="D9" s="6"/>
      <c r="E9" s="94" t="s">
        <v>186</v>
      </c>
      <c r="F9" s="91"/>
      <c r="G9" s="99">
        <f>(COUNTIF(NEW!Y11:Y152,"MKSAP17 Complete")+COUNTIF(NEW!Y11:Y152,"MKSAP17 Print")+COUNTIF(NEW!Y11:Y152,"MKSAP17 Digital")+COUNTIF(MKSAP!E11:E154,"MKSAP17 Complete")+COUNTIF(MKSAP!E11:E154,"MKSAP17 Print")+COUNTIF(MKSAP!E11:E154,"MKSAP17 Digital"))</f>
        <v>0</v>
      </c>
      <c r="H9" s="74" t="s">
        <v>179</v>
      </c>
    </row>
    <row r="10" spans="1:8" ht="18.75" x14ac:dyDescent="0.25">
      <c r="A10" s="67" t="s">
        <v>157</v>
      </c>
      <c r="B10" s="63"/>
      <c r="C10" s="63"/>
      <c r="D10" s="63"/>
      <c r="E10" s="63"/>
      <c r="F10" s="63"/>
      <c r="G10" s="96"/>
      <c r="H10" s="74" t="s">
        <v>201</v>
      </c>
    </row>
    <row r="11" spans="1:8" x14ac:dyDescent="0.25">
      <c r="A11" s="30" t="s">
        <v>153</v>
      </c>
      <c r="B11" s="30" t="s">
        <v>2</v>
      </c>
      <c r="C11" s="30" t="s">
        <v>3</v>
      </c>
      <c r="D11" s="30"/>
      <c r="E11" s="30" t="s">
        <v>212</v>
      </c>
      <c r="F11" s="30" t="s">
        <v>187</v>
      </c>
      <c r="G11" s="30" t="s">
        <v>196</v>
      </c>
      <c r="H11" s="74" t="s">
        <v>197</v>
      </c>
    </row>
    <row r="12" spans="1:8" x14ac:dyDescent="0.25">
      <c r="A12" s="65"/>
      <c r="B12" s="23"/>
      <c r="C12" s="23"/>
      <c r="D12" s="22"/>
      <c r="E12" s="66"/>
      <c r="F12" s="86">
        <f>IF(E12="MKSAP17 Complete", 499, IF(E12="MKSAP17 Print", 329, IF(E12="MKSAP17 Digital", 349,
IF(E12="Remove Mksap", 0,IF(E12="No MKSAP Order", 0,0)))))</f>
        <v>0</v>
      </c>
      <c r="G1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9,F12*0.9,"")</f>
        <v/>
      </c>
    </row>
    <row r="13" spans="1:8" x14ac:dyDescent="0.25">
      <c r="A13" s="65"/>
      <c r="B13" s="23"/>
      <c r="C13" s="114"/>
      <c r="D13" s="22"/>
      <c r="E13" s="66"/>
      <c r="F13" s="86">
        <f>IF(E13="MKSAP17 Complete", 499, IF(E13="MKSAP17 Print", 329, IF(E13="MKSAP17 Digital", 349,
IF(E13="Remove Mksap", 0,IF(E13="No MKSAP Order", 0,0)))))</f>
        <v>0</v>
      </c>
      <c r="G1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9,F13*0.9,"")</f>
        <v/>
      </c>
    </row>
    <row r="14" spans="1:8" x14ac:dyDescent="0.25">
      <c r="A14" s="65"/>
      <c r="B14" s="23"/>
      <c r="C14" s="114"/>
      <c r="D14" s="22"/>
      <c r="E14" s="66"/>
      <c r="F14" s="86">
        <f t="shared" ref="F14:F76" si="0">IF(E14="MKSAP17 Complete", 499, IF(E14="MKSAP17 Print", 329, IF(E14="MKSAP17 Digital", 349,
IF(E14="Remove Mksap", 0,IF(E14="No MKSAP Order", 0,0)))))</f>
        <v>0</v>
      </c>
      <c r="G1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9,F14*0.9,"")</f>
        <v/>
      </c>
    </row>
    <row r="15" spans="1:8" x14ac:dyDescent="0.25">
      <c r="A15" s="65"/>
      <c r="B15" s="23"/>
      <c r="C15" s="114"/>
      <c r="D15" s="22"/>
      <c r="E15" s="66"/>
      <c r="F15" s="86">
        <f t="shared" si="0"/>
        <v>0</v>
      </c>
      <c r="G1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9,F15*0.9,"")</f>
        <v/>
      </c>
    </row>
    <row r="16" spans="1:8" x14ac:dyDescent="0.25">
      <c r="A16" s="65"/>
      <c r="B16" s="23"/>
      <c r="C16" s="114"/>
      <c r="D16" s="22"/>
      <c r="E16" s="66"/>
      <c r="F16" s="86">
        <f t="shared" si="0"/>
        <v>0</v>
      </c>
      <c r="G1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9,F16*0.9,"")</f>
        <v/>
      </c>
    </row>
    <row r="17" spans="1:7" x14ac:dyDescent="0.25">
      <c r="A17" s="65"/>
      <c r="B17" s="23"/>
      <c r="C17" s="114"/>
      <c r="D17" s="22"/>
      <c r="E17" s="66"/>
      <c r="F17" s="86">
        <f t="shared" si="0"/>
        <v>0</v>
      </c>
      <c r="G1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9,F17*0.9,"")</f>
        <v/>
      </c>
    </row>
    <row r="18" spans="1:7" x14ac:dyDescent="0.25">
      <c r="A18" s="65"/>
      <c r="B18" s="23"/>
      <c r="C18" s="114"/>
      <c r="D18" s="22"/>
      <c r="E18" s="66"/>
      <c r="F18" s="86">
        <f t="shared" si="0"/>
        <v>0</v>
      </c>
      <c r="G1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9,F18*0.9,"")</f>
        <v/>
      </c>
    </row>
    <row r="19" spans="1:7" ht="15.75" x14ac:dyDescent="0.25">
      <c r="A19" s="65"/>
      <c r="B19" s="23"/>
      <c r="C19" s="114"/>
      <c r="D19" s="4"/>
      <c r="E19" s="66"/>
      <c r="F19" s="86">
        <f t="shared" si="0"/>
        <v>0</v>
      </c>
      <c r="G1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9,F19*0.9,"")</f>
        <v/>
      </c>
    </row>
    <row r="20" spans="1:7" x14ac:dyDescent="0.25">
      <c r="A20" s="65"/>
      <c r="B20" s="23"/>
      <c r="C20" s="114"/>
      <c r="D20" s="22"/>
      <c r="E20" s="66"/>
      <c r="F20" s="86">
        <f t="shared" si="0"/>
        <v>0</v>
      </c>
      <c r="G2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9,F20*0.9,"")</f>
        <v/>
      </c>
    </row>
    <row r="21" spans="1:7" x14ac:dyDescent="0.25">
      <c r="A21" s="65"/>
      <c r="B21" s="23"/>
      <c r="C21" s="114"/>
      <c r="D21" s="22"/>
      <c r="E21" s="66"/>
      <c r="F21" s="86">
        <f t="shared" si="0"/>
        <v>0</v>
      </c>
      <c r="G2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9,F21*0.9,"")</f>
        <v/>
      </c>
    </row>
    <row r="22" spans="1:7" x14ac:dyDescent="0.25">
      <c r="A22" s="65"/>
      <c r="B22" s="23"/>
      <c r="C22" s="114"/>
      <c r="D22" s="22"/>
      <c r="E22" s="66"/>
      <c r="F22" s="86">
        <f t="shared" si="0"/>
        <v>0</v>
      </c>
      <c r="G2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9,F22*0.9,"")</f>
        <v/>
      </c>
    </row>
    <row r="23" spans="1:7" x14ac:dyDescent="0.25">
      <c r="A23" s="65"/>
      <c r="B23" s="23"/>
      <c r="C23" s="114"/>
      <c r="D23" s="22"/>
      <c r="E23" s="66"/>
      <c r="F23" s="86">
        <f t="shared" si="0"/>
        <v>0</v>
      </c>
      <c r="G2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9,F23*0.9,"")</f>
        <v/>
      </c>
    </row>
    <row r="24" spans="1:7" x14ac:dyDescent="0.25">
      <c r="A24" s="65"/>
      <c r="B24" s="23"/>
      <c r="C24" s="114"/>
      <c r="D24" s="22"/>
      <c r="E24" s="66"/>
      <c r="F24" s="86">
        <f t="shared" si="0"/>
        <v>0</v>
      </c>
      <c r="G2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9,F24*0.9,"")</f>
        <v/>
      </c>
    </row>
    <row r="25" spans="1:7" x14ac:dyDescent="0.25">
      <c r="A25" s="65"/>
      <c r="B25" s="23"/>
      <c r="C25" s="114"/>
      <c r="D25" s="22"/>
      <c r="E25" s="66"/>
      <c r="F25" s="86">
        <f t="shared" si="0"/>
        <v>0</v>
      </c>
      <c r="G2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9,F25*0.9,"")</f>
        <v/>
      </c>
    </row>
    <row r="26" spans="1:7" x14ac:dyDescent="0.25">
      <c r="A26" s="65"/>
      <c r="B26" s="23"/>
      <c r="C26" s="114"/>
      <c r="D26" s="22"/>
      <c r="E26" s="66"/>
      <c r="F26" s="86">
        <f t="shared" si="0"/>
        <v>0</v>
      </c>
      <c r="G2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9,F26*0.9,"")</f>
        <v/>
      </c>
    </row>
    <row r="27" spans="1:7" x14ac:dyDescent="0.25">
      <c r="A27" s="65"/>
      <c r="B27" s="23"/>
      <c r="C27" s="114"/>
      <c r="D27" s="22"/>
      <c r="E27" s="66"/>
      <c r="F27" s="86">
        <f t="shared" si="0"/>
        <v>0</v>
      </c>
      <c r="G2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9,F27*0.9,"")</f>
        <v/>
      </c>
    </row>
    <row r="28" spans="1:7" x14ac:dyDescent="0.25">
      <c r="A28" s="65"/>
      <c r="B28" s="23"/>
      <c r="C28" s="114"/>
      <c r="D28" s="22"/>
      <c r="E28" s="66"/>
      <c r="F28" s="86">
        <f t="shared" si="0"/>
        <v>0</v>
      </c>
      <c r="G2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9,F28*0.9,"")</f>
        <v/>
      </c>
    </row>
    <row r="29" spans="1:7" x14ac:dyDescent="0.25">
      <c r="A29" s="65"/>
      <c r="B29" s="23"/>
      <c r="C29" s="114"/>
      <c r="D29" s="22"/>
      <c r="E29" s="66"/>
      <c r="F29" s="86">
        <f t="shared" si="0"/>
        <v>0</v>
      </c>
      <c r="G2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9,F29*0.9,"")</f>
        <v/>
      </c>
    </row>
    <row r="30" spans="1:7" x14ac:dyDescent="0.25">
      <c r="A30" s="65"/>
      <c r="B30" s="23"/>
      <c r="C30" s="114"/>
      <c r="D30" s="22"/>
      <c r="E30" s="66"/>
      <c r="F30" s="86">
        <f t="shared" si="0"/>
        <v>0</v>
      </c>
      <c r="G3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9,F30*0.9,"")</f>
        <v/>
      </c>
    </row>
    <row r="31" spans="1:7" x14ac:dyDescent="0.25">
      <c r="A31" s="65"/>
      <c r="B31" s="23"/>
      <c r="C31" s="23"/>
      <c r="D31" s="22"/>
      <c r="E31" s="66"/>
      <c r="F31" s="86">
        <f t="shared" si="0"/>
        <v>0</v>
      </c>
      <c r="G3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9,F31*0.9,"")</f>
        <v/>
      </c>
    </row>
    <row r="32" spans="1:7" x14ac:dyDescent="0.25">
      <c r="A32" s="65"/>
      <c r="B32" s="23"/>
      <c r="C32" s="23"/>
      <c r="D32" s="22"/>
      <c r="E32" s="66"/>
      <c r="F32" s="86">
        <f t="shared" si="0"/>
        <v>0</v>
      </c>
      <c r="G3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9,F32*0.9,"")</f>
        <v/>
      </c>
    </row>
    <row r="33" spans="1:7" x14ac:dyDescent="0.25">
      <c r="A33" s="65"/>
      <c r="B33" s="23"/>
      <c r="C33" s="23"/>
      <c r="D33" s="22"/>
      <c r="E33" s="66"/>
      <c r="F33" s="86">
        <f t="shared" si="0"/>
        <v>0</v>
      </c>
      <c r="G3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9,F33*0.9,"")</f>
        <v/>
      </c>
    </row>
    <row r="34" spans="1:7" x14ac:dyDescent="0.25">
      <c r="A34" s="65"/>
      <c r="B34" s="23"/>
      <c r="C34" s="23"/>
      <c r="D34" s="22"/>
      <c r="E34" s="66"/>
      <c r="F34" s="86">
        <f t="shared" si="0"/>
        <v>0</v>
      </c>
      <c r="G3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9,F34*0.9,"")</f>
        <v/>
      </c>
    </row>
    <row r="35" spans="1:7" x14ac:dyDescent="0.25">
      <c r="A35" s="65"/>
      <c r="B35" s="23"/>
      <c r="C35" s="23"/>
      <c r="D35" s="22"/>
      <c r="E35" s="66"/>
      <c r="F35" s="86">
        <f t="shared" si="0"/>
        <v>0</v>
      </c>
      <c r="G3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9,F35*0.9,"")</f>
        <v/>
      </c>
    </row>
    <row r="36" spans="1:7" x14ac:dyDescent="0.25">
      <c r="A36" s="65"/>
      <c r="B36" s="23"/>
      <c r="C36" s="23"/>
      <c r="D36" s="22"/>
      <c r="E36" s="66"/>
      <c r="F36" s="86">
        <f t="shared" si="0"/>
        <v>0</v>
      </c>
      <c r="G3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9,F36*0.9,"")</f>
        <v/>
      </c>
    </row>
    <row r="37" spans="1:7" x14ac:dyDescent="0.25">
      <c r="A37" s="65"/>
      <c r="B37" s="23"/>
      <c r="C37" s="23"/>
      <c r="D37" s="22"/>
      <c r="E37" s="66"/>
      <c r="F37" s="86">
        <f t="shared" si="0"/>
        <v>0</v>
      </c>
      <c r="G3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9,F37*0.9,"")</f>
        <v/>
      </c>
    </row>
    <row r="38" spans="1:7" x14ac:dyDescent="0.25">
      <c r="A38" s="65"/>
      <c r="B38" s="23"/>
      <c r="C38" s="23"/>
      <c r="D38" s="22"/>
      <c r="E38" s="66"/>
      <c r="F38" s="86">
        <f t="shared" si="0"/>
        <v>0</v>
      </c>
      <c r="G3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9,F38*0.9,"")</f>
        <v/>
      </c>
    </row>
    <row r="39" spans="1:7" x14ac:dyDescent="0.25">
      <c r="A39" s="65"/>
      <c r="B39" s="23"/>
      <c r="C39" s="23"/>
      <c r="D39" s="22"/>
      <c r="E39" s="66"/>
      <c r="F39" s="86">
        <f t="shared" si="0"/>
        <v>0</v>
      </c>
      <c r="G3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9,F39*0.9,"")</f>
        <v/>
      </c>
    </row>
    <row r="40" spans="1:7" x14ac:dyDescent="0.25">
      <c r="A40" s="65"/>
      <c r="B40" s="23"/>
      <c r="C40" s="23"/>
      <c r="D40" s="22"/>
      <c r="E40" s="66"/>
      <c r="F40" s="86">
        <f t="shared" si="0"/>
        <v>0</v>
      </c>
      <c r="G4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9,F40*0.9,"")</f>
        <v/>
      </c>
    </row>
    <row r="41" spans="1:7" x14ac:dyDescent="0.25">
      <c r="A41" s="65"/>
      <c r="B41" s="23"/>
      <c r="C41" s="23"/>
      <c r="D41" s="22"/>
      <c r="E41" s="66"/>
      <c r="F41" s="86">
        <f t="shared" si="0"/>
        <v>0</v>
      </c>
      <c r="G4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9,F41*0.9,"")</f>
        <v/>
      </c>
    </row>
    <row r="42" spans="1:7" x14ac:dyDescent="0.25">
      <c r="A42" s="65"/>
      <c r="B42" s="23"/>
      <c r="C42" s="23"/>
      <c r="D42" s="22"/>
      <c r="E42" s="66"/>
      <c r="F42" s="86">
        <f t="shared" si="0"/>
        <v>0</v>
      </c>
      <c r="G4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9,F42*0.9,"")</f>
        <v/>
      </c>
    </row>
    <row r="43" spans="1:7" x14ac:dyDescent="0.25">
      <c r="A43" s="65"/>
      <c r="B43" s="23"/>
      <c r="C43" s="23"/>
      <c r="D43" s="22"/>
      <c r="E43" s="66"/>
      <c r="F43" s="86">
        <f t="shared" si="0"/>
        <v>0</v>
      </c>
      <c r="G4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9,F43*0.9,"")</f>
        <v/>
      </c>
    </row>
    <row r="44" spans="1:7" x14ac:dyDescent="0.25">
      <c r="A44" s="65"/>
      <c r="B44" s="23"/>
      <c r="C44" s="23"/>
      <c r="D44" s="22"/>
      <c r="E44" s="66"/>
      <c r="F44" s="86">
        <f t="shared" si="0"/>
        <v>0</v>
      </c>
      <c r="G4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9,F44*0.9,"")</f>
        <v/>
      </c>
    </row>
    <row r="45" spans="1:7" x14ac:dyDescent="0.25">
      <c r="A45" s="65"/>
      <c r="B45" s="23"/>
      <c r="C45" s="23"/>
      <c r="D45" s="22"/>
      <c r="E45" s="66"/>
      <c r="F45" s="86">
        <f t="shared" si="0"/>
        <v>0</v>
      </c>
      <c r="G4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9,F45*0.9,"")</f>
        <v/>
      </c>
    </row>
    <row r="46" spans="1:7" x14ac:dyDescent="0.25">
      <c r="A46" s="65"/>
      <c r="B46" s="23"/>
      <c r="C46" s="23"/>
      <c r="D46" s="22"/>
      <c r="E46" s="66"/>
      <c r="F46" s="86">
        <f t="shared" si="0"/>
        <v>0</v>
      </c>
      <c r="G4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9,F46*0.9,"")</f>
        <v/>
      </c>
    </row>
    <row r="47" spans="1:7" x14ac:dyDescent="0.25">
      <c r="A47" s="65"/>
      <c r="B47" s="23"/>
      <c r="C47" s="23"/>
      <c r="D47" s="22"/>
      <c r="E47" s="66"/>
      <c r="F47" s="86">
        <f t="shared" si="0"/>
        <v>0</v>
      </c>
      <c r="G4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9,F47*0.9,"")</f>
        <v/>
      </c>
    </row>
    <row r="48" spans="1:7" x14ac:dyDescent="0.25">
      <c r="A48" s="65"/>
      <c r="B48" s="23"/>
      <c r="C48" s="23"/>
      <c r="D48" s="22"/>
      <c r="E48" s="66"/>
      <c r="F48" s="86">
        <f t="shared" si="0"/>
        <v>0</v>
      </c>
      <c r="G4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9,F48*0.9,"")</f>
        <v/>
      </c>
    </row>
    <row r="49" spans="1:7" x14ac:dyDescent="0.25">
      <c r="A49" s="65"/>
      <c r="B49" s="23"/>
      <c r="C49" s="23"/>
      <c r="D49" s="22"/>
      <c r="E49" s="66"/>
      <c r="F49" s="86">
        <f t="shared" si="0"/>
        <v>0</v>
      </c>
      <c r="G4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9,F49*0.9,"")</f>
        <v/>
      </c>
    </row>
    <row r="50" spans="1:7" x14ac:dyDescent="0.25">
      <c r="A50" s="65"/>
      <c r="B50" s="23"/>
      <c r="C50" s="23"/>
      <c r="D50" s="22"/>
      <c r="E50" s="66"/>
      <c r="F50" s="86">
        <f t="shared" si="0"/>
        <v>0</v>
      </c>
      <c r="G5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9,F50*0.9,"")</f>
        <v/>
      </c>
    </row>
    <row r="51" spans="1:7" x14ac:dyDescent="0.25">
      <c r="A51" s="65"/>
      <c r="B51" s="23"/>
      <c r="C51" s="23"/>
      <c r="D51" s="22"/>
      <c r="E51" s="66"/>
      <c r="F51" s="86">
        <f t="shared" si="0"/>
        <v>0</v>
      </c>
      <c r="G5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9,F51*0.9,"")</f>
        <v/>
      </c>
    </row>
    <row r="52" spans="1:7" x14ac:dyDescent="0.25">
      <c r="A52" s="65"/>
      <c r="B52" s="23"/>
      <c r="C52" s="23"/>
      <c r="D52" s="22"/>
      <c r="E52" s="66"/>
      <c r="F52" s="86">
        <f t="shared" si="0"/>
        <v>0</v>
      </c>
      <c r="G5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9,F52*0.9,"")</f>
        <v/>
      </c>
    </row>
    <row r="53" spans="1:7" x14ac:dyDescent="0.25">
      <c r="A53" s="65"/>
      <c r="B53" s="23"/>
      <c r="C53" s="23"/>
      <c r="D53" s="22"/>
      <c r="E53" s="66"/>
      <c r="F53" s="86">
        <f t="shared" si="0"/>
        <v>0</v>
      </c>
      <c r="G5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9,F53*0.9,"")</f>
        <v/>
      </c>
    </row>
    <row r="54" spans="1:7" x14ac:dyDescent="0.25">
      <c r="A54" s="65"/>
      <c r="B54" s="23"/>
      <c r="C54" s="23"/>
      <c r="D54" s="22"/>
      <c r="E54" s="66"/>
      <c r="F54" s="86">
        <f t="shared" si="0"/>
        <v>0</v>
      </c>
      <c r="G5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9,F54*0.9,"")</f>
        <v/>
      </c>
    </row>
    <row r="55" spans="1:7" x14ac:dyDescent="0.25">
      <c r="A55" s="65"/>
      <c r="B55" s="23"/>
      <c r="C55" s="23"/>
      <c r="D55" s="22"/>
      <c r="E55" s="66"/>
      <c r="F55" s="86">
        <f t="shared" si="0"/>
        <v>0</v>
      </c>
      <c r="G5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9,F55*0.9,"")</f>
        <v/>
      </c>
    </row>
    <row r="56" spans="1:7" x14ac:dyDescent="0.25">
      <c r="A56" s="65"/>
      <c r="B56" s="23"/>
      <c r="C56" s="23"/>
      <c r="D56" s="22"/>
      <c r="E56" s="66"/>
      <c r="F56" s="86">
        <f t="shared" si="0"/>
        <v>0</v>
      </c>
      <c r="G5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9,F56*0.9,"")</f>
        <v/>
      </c>
    </row>
    <row r="57" spans="1:7" x14ac:dyDescent="0.25">
      <c r="A57" s="65"/>
      <c r="B57" s="23"/>
      <c r="C57" s="23"/>
      <c r="D57" s="22"/>
      <c r="E57" s="66"/>
      <c r="F57" s="86">
        <f t="shared" si="0"/>
        <v>0</v>
      </c>
      <c r="G5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9,F57*0.9,"")</f>
        <v/>
      </c>
    </row>
    <row r="58" spans="1:7" x14ac:dyDescent="0.25">
      <c r="A58" s="65"/>
      <c r="B58" s="23"/>
      <c r="C58" s="23"/>
      <c r="D58" s="22"/>
      <c r="E58" s="66"/>
      <c r="F58" s="86">
        <f t="shared" si="0"/>
        <v>0</v>
      </c>
      <c r="G5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9,F58*0.9,"")</f>
        <v/>
      </c>
    </row>
    <row r="59" spans="1:7" x14ac:dyDescent="0.25">
      <c r="A59" s="65"/>
      <c r="B59" s="23"/>
      <c r="C59" s="23"/>
      <c r="D59" s="22"/>
      <c r="E59" s="66"/>
      <c r="F59" s="86">
        <f t="shared" si="0"/>
        <v>0</v>
      </c>
      <c r="G5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9,F59*0.9,"")</f>
        <v/>
      </c>
    </row>
    <row r="60" spans="1:7" x14ac:dyDescent="0.25">
      <c r="A60" s="65"/>
      <c r="B60" s="23"/>
      <c r="C60" s="23"/>
      <c r="D60" s="22"/>
      <c r="E60" s="66"/>
      <c r="F60" s="86">
        <f t="shared" si="0"/>
        <v>0</v>
      </c>
      <c r="G6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9,F60*0.9,"")</f>
        <v/>
      </c>
    </row>
    <row r="61" spans="1:7" x14ac:dyDescent="0.25">
      <c r="A61" s="65"/>
      <c r="B61" s="23"/>
      <c r="C61" s="23"/>
      <c r="D61" s="22"/>
      <c r="E61" s="66"/>
      <c r="F61" s="86">
        <f t="shared" si="0"/>
        <v>0</v>
      </c>
      <c r="G6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9,F61*0.9,"")</f>
        <v/>
      </c>
    </row>
    <row r="62" spans="1:7" x14ac:dyDescent="0.25">
      <c r="A62" s="65"/>
      <c r="B62" s="23"/>
      <c r="C62" s="23"/>
      <c r="D62" s="22"/>
      <c r="E62" s="66"/>
      <c r="F62" s="86">
        <f t="shared" si="0"/>
        <v>0</v>
      </c>
      <c r="G6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9,F62*0.9,"")</f>
        <v/>
      </c>
    </row>
    <row r="63" spans="1:7" x14ac:dyDescent="0.25">
      <c r="A63" s="65"/>
      <c r="B63" s="23"/>
      <c r="C63" s="23"/>
      <c r="D63" s="22"/>
      <c r="E63" s="66"/>
      <c r="F63" s="86">
        <f t="shared" si="0"/>
        <v>0</v>
      </c>
      <c r="G6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9,F63*0.9,"")</f>
        <v/>
      </c>
    </row>
    <row r="64" spans="1:7" x14ac:dyDescent="0.25">
      <c r="A64" s="65"/>
      <c r="B64" s="23"/>
      <c r="C64" s="23"/>
      <c r="D64" s="22"/>
      <c r="E64" s="66"/>
      <c r="F64" s="86">
        <f t="shared" si="0"/>
        <v>0</v>
      </c>
      <c r="G6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9,F64*0.9,"")</f>
        <v/>
      </c>
    </row>
    <row r="65" spans="1:7" x14ac:dyDescent="0.25">
      <c r="A65" s="65"/>
      <c r="B65" s="23"/>
      <c r="C65" s="23"/>
      <c r="D65" s="22"/>
      <c r="E65" s="66"/>
      <c r="F65" s="86">
        <f t="shared" si="0"/>
        <v>0</v>
      </c>
      <c r="G6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9,F65*0.9,"")</f>
        <v/>
      </c>
    </row>
    <row r="66" spans="1:7" x14ac:dyDescent="0.25">
      <c r="A66" s="65"/>
      <c r="B66" s="23"/>
      <c r="C66" s="23"/>
      <c r="D66" s="22"/>
      <c r="E66" s="66"/>
      <c r="F66" s="86">
        <f t="shared" si="0"/>
        <v>0</v>
      </c>
      <c r="G6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9,F66*0.9,"")</f>
        <v/>
      </c>
    </row>
    <row r="67" spans="1:7" x14ac:dyDescent="0.25">
      <c r="A67" s="65"/>
      <c r="B67" s="23"/>
      <c r="C67" s="23"/>
      <c r="D67" s="22"/>
      <c r="E67" s="66"/>
      <c r="F67" s="86">
        <f t="shared" si="0"/>
        <v>0</v>
      </c>
      <c r="G6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9,F67*0.9,"")</f>
        <v/>
      </c>
    </row>
    <row r="68" spans="1:7" x14ac:dyDescent="0.25">
      <c r="A68" s="65"/>
      <c r="B68" s="23"/>
      <c r="C68" s="23"/>
      <c r="D68" s="22"/>
      <c r="E68" s="66"/>
      <c r="F68" s="86">
        <f t="shared" si="0"/>
        <v>0</v>
      </c>
      <c r="G6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9,F68*0.9,"")</f>
        <v/>
      </c>
    </row>
    <row r="69" spans="1:7" x14ac:dyDescent="0.25">
      <c r="A69" s="65"/>
      <c r="B69" s="23"/>
      <c r="C69" s="23"/>
      <c r="D69" s="22"/>
      <c r="E69" s="66"/>
      <c r="F69" s="86">
        <f t="shared" si="0"/>
        <v>0</v>
      </c>
      <c r="G6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9,F69*0.9,"")</f>
        <v/>
      </c>
    </row>
    <row r="70" spans="1:7" x14ac:dyDescent="0.25">
      <c r="A70" s="65"/>
      <c r="B70" s="23"/>
      <c r="C70" s="23"/>
      <c r="D70" s="22"/>
      <c r="E70" s="66"/>
      <c r="F70" s="86">
        <f t="shared" si="0"/>
        <v>0</v>
      </c>
      <c r="G7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9,F70*0.9,"")</f>
        <v/>
      </c>
    </row>
    <row r="71" spans="1:7" x14ac:dyDescent="0.25">
      <c r="A71" s="65"/>
      <c r="B71" s="23"/>
      <c r="C71" s="23"/>
      <c r="D71" s="22"/>
      <c r="E71" s="66"/>
      <c r="F71" s="86">
        <f t="shared" si="0"/>
        <v>0</v>
      </c>
      <c r="G7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9,F71*0.9,"")</f>
        <v/>
      </c>
    </row>
    <row r="72" spans="1:7" x14ac:dyDescent="0.25">
      <c r="A72" s="65"/>
      <c r="B72" s="23"/>
      <c r="C72" s="23"/>
      <c r="D72" s="22"/>
      <c r="E72" s="66"/>
      <c r="F72" s="86">
        <f t="shared" si="0"/>
        <v>0</v>
      </c>
      <c r="G7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9,F72*0.9,"")</f>
        <v/>
      </c>
    </row>
    <row r="73" spans="1:7" x14ac:dyDescent="0.25">
      <c r="A73" s="65"/>
      <c r="B73" s="23"/>
      <c r="C73" s="23"/>
      <c r="D73" s="22"/>
      <c r="E73" s="66"/>
      <c r="F73" s="86">
        <f t="shared" si="0"/>
        <v>0</v>
      </c>
      <c r="G7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9,F73*0.9,"")</f>
        <v/>
      </c>
    </row>
    <row r="74" spans="1:7" x14ac:dyDescent="0.25">
      <c r="A74" s="65"/>
      <c r="B74" s="23"/>
      <c r="C74" s="23"/>
      <c r="D74" s="22"/>
      <c r="E74" s="66"/>
      <c r="F74" s="86">
        <f t="shared" si="0"/>
        <v>0</v>
      </c>
      <c r="G7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9,F74*0.9,"")</f>
        <v/>
      </c>
    </row>
    <row r="75" spans="1:7" x14ac:dyDescent="0.25">
      <c r="A75" s="65"/>
      <c r="B75" s="23"/>
      <c r="C75" s="23"/>
      <c r="D75" s="22"/>
      <c r="E75" s="66"/>
      <c r="F75" s="86">
        <f t="shared" si="0"/>
        <v>0</v>
      </c>
      <c r="G7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9,F75*0.9,"")</f>
        <v/>
      </c>
    </row>
    <row r="76" spans="1:7" x14ac:dyDescent="0.25">
      <c r="A76" s="65"/>
      <c r="B76" s="23"/>
      <c r="C76" s="23"/>
      <c r="D76" s="22"/>
      <c r="E76" s="66"/>
      <c r="F76" s="86">
        <f t="shared" si="0"/>
        <v>0</v>
      </c>
      <c r="G7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9,F76*0.9,"")</f>
        <v/>
      </c>
    </row>
    <row r="77" spans="1:7" x14ac:dyDescent="0.25">
      <c r="A77" s="65"/>
      <c r="B77" s="23"/>
      <c r="C77" s="23"/>
      <c r="D77" s="22"/>
      <c r="E77" s="66"/>
      <c r="F77" s="86">
        <f t="shared" ref="F77:F140" si="1">IF(E77="MKSAP17 Complete", 499, IF(E77="MKSAP17 Print", 329, IF(E77="MKSAP17 Digital", 349,
IF(E77="Remove Mksap", 0,IF(E77="No MKSAP Order", 0,0)))))</f>
        <v>0</v>
      </c>
      <c r="G7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9,F77*0.9,"")</f>
        <v/>
      </c>
    </row>
    <row r="78" spans="1:7" x14ac:dyDescent="0.25">
      <c r="A78" s="65"/>
      <c r="B78" s="23"/>
      <c r="C78" s="23"/>
      <c r="D78" s="22"/>
      <c r="E78" s="66"/>
      <c r="F78" s="86">
        <f t="shared" si="1"/>
        <v>0</v>
      </c>
      <c r="G7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9,F78*0.9,"")</f>
        <v/>
      </c>
    </row>
    <row r="79" spans="1:7" x14ac:dyDescent="0.25">
      <c r="A79" s="65"/>
      <c r="B79" s="23"/>
      <c r="C79" s="23"/>
      <c r="D79" s="22"/>
      <c r="E79" s="66"/>
      <c r="F79" s="86">
        <f t="shared" si="1"/>
        <v>0</v>
      </c>
      <c r="G7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9,F79*0.9,"")</f>
        <v/>
      </c>
    </row>
    <row r="80" spans="1:7" x14ac:dyDescent="0.25">
      <c r="A80" s="65"/>
      <c r="B80" s="23"/>
      <c r="C80" s="23"/>
      <c r="D80" s="22"/>
      <c r="E80" s="66"/>
      <c r="F80" s="86">
        <f t="shared" si="1"/>
        <v>0</v>
      </c>
      <c r="G8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9,F80*0.9,"")</f>
        <v/>
      </c>
    </row>
    <row r="81" spans="1:7" x14ac:dyDescent="0.25">
      <c r="A81" s="65"/>
      <c r="B81" s="23"/>
      <c r="C81" s="23"/>
      <c r="D81" s="22"/>
      <c r="E81" s="66"/>
      <c r="F81" s="86">
        <f t="shared" si="1"/>
        <v>0</v>
      </c>
      <c r="G8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9,F81*0.9,"")</f>
        <v/>
      </c>
    </row>
    <row r="82" spans="1:7" x14ac:dyDescent="0.25">
      <c r="A82" s="65"/>
      <c r="B82" s="23"/>
      <c r="C82" s="23"/>
      <c r="D82" s="22"/>
      <c r="E82" s="66"/>
      <c r="F82" s="86">
        <f t="shared" si="1"/>
        <v>0</v>
      </c>
      <c r="G8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9,F82*0.9,"")</f>
        <v/>
      </c>
    </row>
    <row r="83" spans="1:7" x14ac:dyDescent="0.25">
      <c r="A83" s="65"/>
      <c r="B83" s="23"/>
      <c r="C83" s="23"/>
      <c r="D83" s="22"/>
      <c r="E83" s="66"/>
      <c r="F83" s="86">
        <f t="shared" si="1"/>
        <v>0</v>
      </c>
      <c r="G8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9,F83*0.9,"")</f>
        <v/>
      </c>
    </row>
    <row r="84" spans="1:7" x14ac:dyDescent="0.25">
      <c r="A84" s="65"/>
      <c r="B84" s="23"/>
      <c r="C84" s="23"/>
      <c r="D84" s="22"/>
      <c r="E84" s="66"/>
      <c r="F84" s="86">
        <f t="shared" si="1"/>
        <v>0</v>
      </c>
      <c r="G8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9,F84*0.9,"")</f>
        <v/>
      </c>
    </row>
    <row r="85" spans="1:7" x14ac:dyDescent="0.25">
      <c r="A85" s="65"/>
      <c r="B85" s="23"/>
      <c r="C85" s="23"/>
      <c r="D85" s="22"/>
      <c r="E85" s="66"/>
      <c r="F85" s="86">
        <f t="shared" si="1"/>
        <v>0</v>
      </c>
      <c r="G8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9,F85*0.9,"")</f>
        <v/>
      </c>
    </row>
    <row r="86" spans="1:7" x14ac:dyDescent="0.25">
      <c r="A86" s="65"/>
      <c r="B86" s="23"/>
      <c r="C86" s="23"/>
      <c r="D86" s="22"/>
      <c r="E86" s="66"/>
      <c r="F86" s="86">
        <f t="shared" si="1"/>
        <v>0</v>
      </c>
      <c r="G8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9,F86*0.9,"")</f>
        <v/>
      </c>
    </row>
    <row r="87" spans="1:7" x14ac:dyDescent="0.25">
      <c r="A87" s="65"/>
      <c r="B87" s="23"/>
      <c r="C87" s="23"/>
      <c r="D87" s="22"/>
      <c r="E87" s="66"/>
      <c r="F87" s="86">
        <f t="shared" si="1"/>
        <v>0</v>
      </c>
      <c r="G8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9,F87*0.9,"")</f>
        <v/>
      </c>
    </row>
    <row r="88" spans="1:7" x14ac:dyDescent="0.25">
      <c r="A88" s="65"/>
      <c r="B88" s="23"/>
      <c r="C88" s="23"/>
      <c r="D88" s="22"/>
      <c r="E88" s="66"/>
      <c r="F88" s="86">
        <f t="shared" si="1"/>
        <v>0</v>
      </c>
      <c r="G8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9,F88*0.9,"")</f>
        <v/>
      </c>
    </row>
    <row r="89" spans="1:7" x14ac:dyDescent="0.25">
      <c r="A89" s="65"/>
      <c r="B89" s="23"/>
      <c r="C89" s="23"/>
      <c r="D89" s="22"/>
      <c r="E89" s="66"/>
      <c r="F89" s="86">
        <f t="shared" si="1"/>
        <v>0</v>
      </c>
      <c r="G8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9,F89*0.9,"")</f>
        <v/>
      </c>
    </row>
    <row r="90" spans="1:7" x14ac:dyDescent="0.25">
      <c r="A90" s="65"/>
      <c r="B90" s="23"/>
      <c r="C90" s="23"/>
      <c r="D90" s="22"/>
      <c r="E90" s="66"/>
      <c r="F90" s="86">
        <f t="shared" si="1"/>
        <v>0</v>
      </c>
      <c r="G9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9,F90*0.9,"")</f>
        <v/>
      </c>
    </row>
    <row r="91" spans="1:7" x14ac:dyDescent="0.25">
      <c r="A91" s="65"/>
      <c r="B91" s="23"/>
      <c r="C91" s="23"/>
      <c r="D91" s="22"/>
      <c r="E91" s="66"/>
      <c r="F91" s="86">
        <f t="shared" si="1"/>
        <v>0</v>
      </c>
      <c r="G9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9,F91*0.9,"")</f>
        <v/>
      </c>
    </row>
    <row r="92" spans="1:7" x14ac:dyDescent="0.25">
      <c r="A92" s="65"/>
      <c r="B92" s="23"/>
      <c r="C92" s="23"/>
      <c r="D92" s="22"/>
      <c r="E92" s="66"/>
      <c r="F92" s="86">
        <f t="shared" si="1"/>
        <v>0</v>
      </c>
      <c r="G9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9,F92*0.9,"")</f>
        <v/>
      </c>
    </row>
    <row r="93" spans="1:7" x14ac:dyDescent="0.25">
      <c r="A93" s="65"/>
      <c r="B93" s="23"/>
      <c r="C93" s="23"/>
      <c r="D93" s="22"/>
      <c r="E93" s="66"/>
      <c r="F93" s="86">
        <f t="shared" si="1"/>
        <v>0</v>
      </c>
      <c r="G9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9,F93*0.9,"")</f>
        <v/>
      </c>
    </row>
    <row r="94" spans="1:7" x14ac:dyDescent="0.25">
      <c r="A94" s="65"/>
      <c r="B94" s="23"/>
      <c r="C94" s="23"/>
      <c r="D94" s="22"/>
      <c r="E94" s="66"/>
      <c r="F94" s="86">
        <f t="shared" si="1"/>
        <v>0</v>
      </c>
      <c r="G9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9,F94*0.9,"")</f>
        <v/>
      </c>
    </row>
    <row r="95" spans="1:7" x14ac:dyDescent="0.25">
      <c r="A95" s="65"/>
      <c r="B95" s="23"/>
      <c r="C95" s="23"/>
      <c r="D95" s="22"/>
      <c r="E95" s="66"/>
      <c r="F95" s="86">
        <f t="shared" si="1"/>
        <v>0</v>
      </c>
      <c r="G9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9,F95*0.9,"")</f>
        <v/>
      </c>
    </row>
    <row r="96" spans="1:7" x14ac:dyDescent="0.25">
      <c r="A96" s="65"/>
      <c r="B96" s="23"/>
      <c r="C96" s="23"/>
      <c r="D96" s="22"/>
      <c r="E96" s="66"/>
      <c r="F96" s="86">
        <f t="shared" si="1"/>
        <v>0</v>
      </c>
      <c r="G9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9,F96*0.9,"")</f>
        <v/>
      </c>
    </row>
    <row r="97" spans="1:7" x14ac:dyDescent="0.25">
      <c r="A97" s="65"/>
      <c r="B97" s="23"/>
      <c r="C97" s="23"/>
      <c r="D97" s="22"/>
      <c r="E97" s="66"/>
      <c r="F97" s="86">
        <f t="shared" si="1"/>
        <v>0</v>
      </c>
      <c r="G9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9,F97*0.9,"")</f>
        <v/>
      </c>
    </row>
    <row r="98" spans="1:7" x14ac:dyDescent="0.25">
      <c r="A98" s="65"/>
      <c r="B98" s="23"/>
      <c r="C98" s="23"/>
      <c r="D98" s="22"/>
      <c r="E98" s="66"/>
      <c r="F98" s="86">
        <f t="shared" si="1"/>
        <v>0</v>
      </c>
      <c r="G9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9,F98*0.9,"")</f>
        <v/>
      </c>
    </row>
    <row r="99" spans="1:7" x14ac:dyDescent="0.25">
      <c r="A99" s="65"/>
      <c r="B99" s="23"/>
      <c r="C99" s="23"/>
      <c r="D99" s="22"/>
      <c r="E99" s="66"/>
      <c r="F99" s="86">
        <f t="shared" si="1"/>
        <v>0</v>
      </c>
      <c r="G9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9,F99*0.9,"")</f>
        <v/>
      </c>
    </row>
    <row r="100" spans="1:7" x14ac:dyDescent="0.25">
      <c r="A100" s="65"/>
      <c r="B100" s="23"/>
      <c r="C100" s="23"/>
      <c r="D100" s="22"/>
      <c r="E100" s="66"/>
      <c r="F100" s="86">
        <f t="shared" si="1"/>
        <v>0</v>
      </c>
      <c r="G10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9,F100*0.9,"")</f>
        <v/>
      </c>
    </row>
    <row r="101" spans="1:7" x14ac:dyDescent="0.25">
      <c r="A101" s="65"/>
      <c r="B101" s="23"/>
      <c r="C101" s="23"/>
      <c r="D101" s="22"/>
      <c r="E101" s="66"/>
      <c r="F101" s="86">
        <f t="shared" si="1"/>
        <v>0</v>
      </c>
      <c r="G10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9,F101*0.9,"")</f>
        <v/>
      </c>
    </row>
    <row r="102" spans="1:7" x14ac:dyDescent="0.25">
      <c r="A102" s="65"/>
      <c r="B102" s="23"/>
      <c r="C102" s="23"/>
      <c r="D102" s="22"/>
      <c r="E102" s="66"/>
      <c r="F102" s="86">
        <f t="shared" si="1"/>
        <v>0</v>
      </c>
      <c r="G10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9,F102*0.9,"")</f>
        <v/>
      </c>
    </row>
    <row r="103" spans="1:7" x14ac:dyDescent="0.25">
      <c r="A103" s="65"/>
      <c r="B103" s="23"/>
      <c r="C103" s="23"/>
      <c r="D103" s="22"/>
      <c r="E103" s="66"/>
      <c r="F103" s="86">
        <f t="shared" si="1"/>
        <v>0</v>
      </c>
      <c r="G10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9,F103*0.9,"")</f>
        <v/>
      </c>
    </row>
    <row r="104" spans="1:7" x14ac:dyDescent="0.25">
      <c r="A104" s="65"/>
      <c r="B104" s="23"/>
      <c r="C104" s="23"/>
      <c r="D104" s="22"/>
      <c r="E104" s="66"/>
      <c r="F104" s="86">
        <f t="shared" si="1"/>
        <v>0</v>
      </c>
      <c r="G10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9,F104*0.9,"")</f>
        <v/>
      </c>
    </row>
    <row r="105" spans="1:7" x14ac:dyDescent="0.25">
      <c r="A105" s="65"/>
      <c r="B105" s="23"/>
      <c r="C105" s="23"/>
      <c r="D105" s="22"/>
      <c r="E105" s="66"/>
      <c r="F105" s="86">
        <f t="shared" si="1"/>
        <v>0</v>
      </c>
      <c r="G10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9,F105*0.9,"")</f>
        <v/>
      </c>
    </row>
    <row r="106" spans="1:7" x14ac:dyDescent="0.25">
      <c r="A106" s="65"/>
      <c r="B106" s="23"/>
      <c r="C106" s="23"/>
      <c r="D106" s="22"/>
      <c r="E106" s="66"/>
      <c r="F106" s="86">
        <f t="shared" si="1"/>
        <v>0</v>
      </c>
      <c r="G10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9,F106*0.9,"")</f>
        <v/>
      </c>
    </row>
    <row r="107" spans="1:7" x14ac:dyDescent="0.25">
      <c r="A107" s="65"/>
      <c r="B107" s="23"/>
      <c r="C107" s="23"/>
      <c r="D107" s="22"/>
      <c r="E107" s="66"/>
      <c r="F107" s="86">
        <f t="shared" si="1"/>
        <v>0</v>
      </c>
      <c r="G10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9,F107*0.9,"")</f>
        <v/>
      </c>
    </row>
    <row r="108" spans="1:7" x14ac:dyDescent="0.25">
      <c r="A108" s="65"/>
      <c r="B108" s="23"/>
      <c r="C108" s="23"/>
      <c r="D108" s="22"/>
      <c r="E108" s="66"/>
      <c r="F108" s="86">
        <f t="shared" si="1"/>
        <v>0</v>
      </c>
      <c r="G10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9,F108*0.9,"")</f>
        <v/>
      </c>
    </row>
    <row r="109" spans="1:7" x14ac:dyDescent="0.25">
      <c r="A109" s="65"/>
      <c r="B109" s="23"/>
      <c r="C109" s="23"/>
      <c r="D109" s="22"/>
      <c r="E109" s="66"/>
      <c r="F109" s="86">
        <f t="shared" si="1"/>
        <v>0</v>
      </c>
      <c r="G10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9,F109*0.9,"")</f>
        <v/>
      </c>
    </row>
    <row r="110" spans="1:7" x14ac:dyDescent="0.25">
      <c r="A110" s="65"/>
      <c r="B110" s="23"/>
      <c r="C110" s="23"/>
      <c r="D110" s="22"/>
      <c r="E110" s="66"/>
      <c r="F110" s="86">
        <f t="shared" si="1"/>
        <v>0</v>
      </c>
      <c r="G11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9,F110*0.9,"")</f>
        <v/>
      </c>
    </row>
    <row r="111" spans="1:7" x14ac:dyDescent="0.25">
      <c r="A111" s="65"/>
      <c r="B111" s="23"/>
      <c r="C111" s="23"/>
      <c r="D111" s="22"/>
      <c r="E111" s="66"/>
      <c r="F111" s="86">
        <f t="shared" si="1"/>
        <v>0</v>
      </c>
      <c r="G11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9,F111*0.9,"")</f>
        <v/>
      </c>
    </row>
    <row r="112" spans="1:7" x14ac:dyDescent="0.25">
      <c r="A112" s="65"/>
      <c r="B112" s="23"/>
      <c r="C112" s="23"/>
      <c r="D112" s="22"/>
      <c r="E112" s="66"/>
      <c r="F112" s="86">
        <f t="shared" si="1"/>
        <v>0</v>
      </c>
      <c r="G11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9,F112*0.9,"")</f>
        <v/>
      </c>
    </row>
    <row r="113" spans="1:7" x14ac:dyDescent="0.25">
      <c r="A113" s="65"/>
      <c r="B113" s="23"/>
      <c r="C113" s="23"/>
      <c r="D113" s="22"/>
      <c r="E113" s="66"/>
      <c r="F113" s="86">
        <f t="shared" si="1"/>
        <v>0</v>
      </c>
      <c r="G11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9,F113*0.9,"")</f>
        <v/>
      </c>
    </row>
    <row r="114" spans="1:7" x14ac:dyDescent="0.25">
      <c r="A114" s="65"/>
      <c r="B114" s="23"/>
      <c r="C114" s="23"/>
      <c r="D114" s="22"/>
      <c r="E114" s="66"/>
      <c r="F114" s="86">
        <f t="shared" si="1"/>
        <v>0</v>
      </c>
      <c r="G11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9,F114*0.9,"")</f>
        <v/>
      </c>
    </row>
    <row r="115" spans="1:7" x14ac:dyDescent="0.25">
      <c r="A115" s="65"/>
      <c r="B115" s="23"/>
      <c r="C115" s="23"/>
      <c r="D115" s="22"/>
      <c r="E115" s="66"/>
      <c r="F115" s="86">
        <f t="shared" si="1"/>
        <v>0</v>
      </c>
      <c r="G11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9,F115*0.9,"")</f>
        <v/>
      </c>
    </row>
    <row r="116" spans="1:7" x14ac:dyDescent="0.25">
      <c r="A116" s="65"/>
      <c r="B116" s="23"/>
      <c r="C116" s="23"/>
      <c r="D116" s="22"/>
      <c r="E116" s="66"/>
      <c r="F116" s="86">
        <f t="shared" si="1"/>
        <v>0</v>
      </c>
      <c r="G11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9,F116*0.9,"")</f>
        <v/>
      </c>
    </row>
    <row r="117" spans="1:7" x14ac:dyDescent="0.25">
      <c r="A117" s="65"/>
      <c r="B117" s="23"/>
      <c r="C117" s="23"/>
      <c r="D117" s="22"/>
      <c r="E117" s="66"/>
      <c r="F117" s="86">
        <f t="shared" si="1"/>
        <v>0</v>
      </c>
      <c r="G11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9,F117*0.9,"")</f>
        <v/>
      </c>
    </row>
    <row r="118" spans="1:7" x14ac:dyDescent="0.25">
      <c r="A118" s="65"/>
      <c r="B118" s="23"/>
      <c r="C118" s="23"/>
      <c r="D118" s="22"/>
      <c r="E118" s="66"/>
      <c r="F118" s="86">
        <f t="shared" si="1"/>
        <v>0</v>
      </c>
      <c r="G11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9,F118*0.9,"")</f>
        <v/>
      </c>
    </row>
    <row r="119" spans="1:7" x14ac:dyDescent="0.25">
      <c r="A119" s="65"/>
      <c r="B119" s="23"/>
      <c r="C119" s="23"/>
      <c r="D119" s="22"/>
      <c r="E119" s="66"/>
      <c r="F119" s="86">
        <f t="shared" si="1"/>
        <v>0</v>
      </c>
      <c r="G11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9,F119*0.9,"")</f>
        <v/>
      </c>
    </row>
    <row r="120" spans="1:7" x14ac:dyDescent="0.25">
      <c r="A120" s="65"/>
      <c r="B120" s="23"/>
      <c r="C120" s="23"/>
      <c r="D120" s="22"/>
      <c r="E120" s="66"/>
      <c r="F120" s="86">
        <f t="shared" si="1"/>
        <v>0</v>
      </c>
      <c r="G12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9,F120*0.9,"")</f>
        <v/>
      </c>
    </row>
    <row r="121" spans="1:7" x14ac:dyDescent="0.25">
      <c r="A121" s="65"/>
      <c r="B121" s="23"/>
      <c r="C121" s="23"/>
      <c r="D121" s="22"/>
      <c r="E121" s="66"/>
      <c r="F121" s="86">
        <f t="shared" si="1"/>
        <v>0</v>
      </c>
      <c r="G12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9,F121*0.9,"")</f>
        <v/>
      </c>
    </row>
    <row r="122" spans="1:7" x14ac:dyDescent="0.25">
      <c r="A122" s="65"/>
      <c r="B122" s="23"/>
      <c r="C122" s="23"/>
      <c r="D122" s="22"/>
      <c r="E122" s="66"/>
      <c r="F122" s="86">
        <f t="shared" si="1"/>
        <v>0</v>
      </c>
      <c r="G12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9,F122*0.9,"")</f>
        <v/>
      </c>
    </row>
    <row r="123" spans="1:7" x14ac:dyDescent="0.25">
      <c r="A123" s="65"/>
      <c r="B123" s="23"/>
      <c r="C123" s="23"/>
      <c r="D123" s="22"/>
      <c r="E123" s="66"/>
      <c r="F123" s="86">
        <f t="shared" si="1"/>
        <v>0</v>
      </c>
      <c r="G12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9,F123*0.9,"")</f>
        <v/>
      </c>
    </row>
    <row r="124" spans="1:7" x14ac:dyDescent="0.25">
      <c r="A124" s="65"/>
      <c r="B124" s="23"/>
      <c r="C124" s="23"/>
      <c r="D124" s="22"/>
      <c r="E124" s="66"/>
      <c r="F124" s="86">
        <f t="shared" si="1"/>
        <v>0</v>
      </c>
      <c r="G12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9,F124*0.9,"")</f>
        <v/>
      </c>
    </row>
    <row r="125" spans="1:7" x14ac:dyDescent="0.25">
      <c r="A125" s="65"/>
      <c r="B125" s="23"/>
      <c r="C125" s="23"/>
      <c r="D125" s="22"/>
      <c r="E125" s="66"/>
      <c r="F125" s="86">
        <f t="shared" si="1"/>
        <v>0</v>
      </c>
      <c r="G12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9,F125*0.9,"")</f>
        <v/>
      </c>
    </row>
    <row r="126" spans="1:7" x14ac:dyDescent="0.25">
      <c r="A126" s="65"/>
      <c r="B126" s="23"/>
      <c r="C126" s="23"/>
      <c r="D126" s="22"/>
      <c r="E126" s="66"/>
      <c r="F126" s="86">
        <f t="shared" si="1"/>
        <v>0</v>
      </c>
      <c r="G12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9,F126*0.9,"")</f>
        <v/>
      </c>
    </row>
    <row r="127" spans="1:7" x14ac:dyDescent="0.25">
      <c r="A127" s="65"/>
      <c r="B127" s="23"/>
      <c r="C127" s="23"/>
      <c r="D127" s="22"/>
      <c r="E127" s="66"/>
      <c r="F127" s="86">
        <f t="shared" si="1"/>
        <v>0</v>
      </c>
      <c r="G12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9,F127*0.9,"")</f>
        <v/>
      </c>
    </row>
    <row r="128" spans="1:7" x14ac:dyDescent="0.25">
      <c r="A128" s="65"/>
      <c r="B128" s="23"/>
      <c r="C128" s="23"/>
      <c r="D128" s="22"/>
      <c r="E128" s="66"/>
      <c r="F128" s="86">
        <f t="shared" si="1"/>
        <v>0</v>
      </c>
      <c r="G12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9,F128*0.9,"")</f>
        <v/>
      </c>
    </row>
    <row r="129" spans="1:7" x14ac:dyDescent="0.25">
      <c r="A129" s="65"/>
      <c r="B129" s="23"/>
      <c r="C129" s="23"/>
      <c r="D129" s="22"/>
      <c r="E129" s="66"/>
      <c r="F129" s="86">
        <f t="shared" si="1"/>
        <v>0</v>
      </c>
      <c r="G12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9,F129*0.9,"")</f>
        <v/>
      </c>
    </row>
    <row r="130" spans="1:7" x14ac:dyDescent="0.25">
      <c r="A130" s="65"/>
      <c r="B130" s="23"/>
      <c r="C130" s="23"/>
      <c r="D130" s="22"/>
      <c r="E130" s="66"/>
      <c r="F130" s="86">
        <f t="shared" si="1"/>
        <v>0</v>
      </c>
      <c r="G13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9,F130*0.9,"")</f>
        <v/>
      </c>
    </row>
    <row r="131" spans="1:7" x14ac:dyDescent="0.25">
      <c r="A131" s="65"/>
      <c r="B131" s="23"/>
      <c r="C131" s="23"/>
      <c r="D131" s="22"/>
      <c r="E131" s="66"/>
      <c r="F131" s="86">
        <f t="shared" si="1"/>
        <v>0</v>
      </c>
      <c r="G13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9,F131*0.9,"")</f>
        <v/>
      </c>
    </row>
    <row r="132" spans="1:7" x14ac:dyDescent="0.25">
      <c r="A132" s="65"/>
      <c r="B132" s="23"/>
      <c r="C132" s="23"/>
      <c r="D132" s="22"/>
      <c r="E132" s="66"/>
      <c r="F132" s="86">
        <f t="shared" si="1"/>
        <v>0</v>
      </c>
      <c r="G13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9,F132*0.9,"")</f>
        <v/>
      </c>
    </row>
    <row r="133" spans="1:7" x14ac:dyDescent="0.25">
      <c r="A133" s="65"/>
      <c r="B133" s="23"/>
      <c r="C133" s="23"/>
      <c r="D133" s="22"/>
      <c r="E133" s="66"/>
      <c r="F133" s="86">
        <f t="shared" si="1"/>
        <v>0</v>
      </c>
      <c r="G13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9,F133*0.9,"")</f>
        <v/>
      </c>
    </row>
    <row r="134" spans="1:7" x14ac:dyDescent="0.25">
      <c r="A134" s="65"/>
      <c r="B134" s="23"/>
      <c r="C134" s="23"/>
      <c r="D134" s="22"/>
      <c r="E134" s="66"/>
      <c r="F134" s="86">
        <f t="shared" si="1"/>
        <v>0</v>
      </c>
      <c r="G13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9,F134*0.9,"")</f>
        <v/>
      </c>
    </row>
    <row r="135" spans="1:7" x14ac:dyDescent="0.25">
      <c r="A135" s="65"/>
      <c r="B135" s="23"/>
      <c r="C135" s="23"/>
      <c r="D135" s="22"/>
      <c r="E135" s="66"/>
      <c r="F135" s="86">
        <f t="shared" si="1"/>
        <v>0</v>
      </c>
      <c r="G13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9,F135*0.9,"")</f>
        <v/>
      </c>
    </row>
    <row r="136" spans="1:7" x14ac:dyDescent="0.25">
      <c r="A136" s="65"/>
      <c r="B136" s="23"/>
      <c r="C136" s="23"/>
      <c r="D136" s="22"/>
      <c r="E136" s="66"/>
      <c r="F136" s="86">
        <f t="shared" si="1"/>
        <v>0</v>
      </c>
      <c r="G13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9,F136*0.9,"")</f>
        <v/>
      </c>
    </row>
    <row r="137" spans="1:7" x14ac:dyDescent="0.25">
      <c r="A137" s="65"/>
      <c r="B137" s="23"/>
      <c r="C137" s="23"/>
      <c r="D137" s="22"/>
      <c r="E137" s="66"/>
      <c r="F137" s="86">
        <f t="shared" si="1"/>
        <v>0</v>
      </c>
      <c r="G13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9,F137*0.9,"")</f>
        <v/>
      </c>
    </row>
    <row r="138" spans="1:7" x14ac:dyDescent="0.25">
      <c r="A138" s="65"/>
      <c r="B138" s="23"/>
      <c r="C138" s="23"/>
      <c r="D138" s="22"/>
      <c r="E138" s="66"/>
      <c r="F138" s="86">
        <f t="shared" si="1"/>
        <v>0</v>
      </c>
      <c r="G13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9,F138*0.9,"")</f>
        <v/>
      </c>
    </row>
    <row r="139" spans="1:7" x14ac:dyDescent="0.25">
      <c r="A139" s="65"/>
      <c r="B139" s="23"/>
      <c r="C139" s="23"/>
      <c r="D139" s="22"/>
      <c r="E139" s="66"/>
      <c r="F139" s="86">
        <f t="shared" si="1"/>
        <v>0</v>
      </c>
      <c r="G13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9,F139*0.9,"")</f>
        <v/>
      </c>
    </row>
    <row r="140" spans="1:7" x14ac:dyDescent="0.25">
      <c r="A140" s="65"/>
      <c r="B140" s="23"/>
      <c r="C140" s="23"/>
      <c r="D140" s="22"/>
      <c r="E140" s="66"/>
      <c r="F140" s="86">
        <f t="shared" si="1"/>
        <v>0</v>
      </c>
      <c r="G14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9,F140*0.9,"")</f>
        <v/>
      </c>
    </row>
    <row r="141" spans="1:7" x14ac:dyDescent="0.25">
      <c r="A141" s="65"/>
      <c r="B141" s="23"/>
      <c r="C141" s="23"/>
      <c r="D141" s="22"/>
      <c r="E141" s="66"/>
      <c r="F141" s="86">
        <f t="shared" ref="F141:F155" si="2">IF(E141="MKSAP17 Complete", 499, IF(E141="MKSAP17 Print", 329, IF(E141="MKSAP17 Digital", 349,
IF(E141="Remove Mksap", 0,IF(E141="No MKSAP Order", 0,0)))))</f>
        <v>0</v>
      </c>
      <c r="G14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9,F141*0.9,"")</f>
        <v/>
      </c>
    </row>
    <row r="142" spans="1:7" x14ac:dyDescent="0.25">
      <c r="A142" s="65"/>
      <c r="B142" s="23"/>
      <c r="C142" s="23"/>
      <c r="D142" s="22"/>
      <c r="E142" s="66"/>
      <c r="F142" s="86">
        <f t="shared" si="2"/>
        <v>0</v>
      </c>
      <c r="G14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9,F142*0.9,"")</f>
        <v/>
      </c>
    </row>
    <row r="143" spans="1:7" x14ac:dyDescent="0.25">
      <c r="A143" s="65"/>
      <c r="B143" s="23"/>
      <c r="C143" s="23"/>
      <c r="D143" s="22"/>
      <c r="E143" s="66"/>
      <c r="F143" s="86">
        <f t="shared" si="2"/>
        <v>0</v>
      </c>
      <c r="G14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9,F143*0.9,"")</f>
        <v/>
      </c>
    </row>
    <row r="144" spans="1:7" x14ac:dyDescent="0.25">
      <c r="A144" s="65"/>
      <c r="B144" s="23"/>
      <c r="C144" s="23"/>
      <c r="D144" s="22"/>
      <c r="E144" s="66"/>
      <c r="F144" s="86">
        <f t="shared" si="2"/>
        <v>0</v>
      </c>
      <c r="G14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9,F144*0.9,"")</f>
        <v/>
      </c>
    </row>
    <row r="145" spans="1:7" x14ac:dyDescent="0.25">
      <c r="A145" s="65"/>
      <c r="B145" s="23"/>
      <c r="C145" s="23"/>
      <c r="D145" s="22"/>
      <c r="E145" s="66"/>
      <c r="F145" s="86">
        <f t="shared" si="2"/>
        <v>0</v>
      </c>
      <c r="G14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9,F145*0.9,"")</f>
        <v/>
      </c>
    </row>
    <row r="146" spans="1:7" x14ac:dyDescent="0.25">
      <c r="A146" s="65"/>
      <c r="B146" s="23"/>
      <c r="C146" s="23"/>
      <c r="D146" s="22"/>
      <c r="E146" s="66"/>
      <c r="F146" s="86">
        <f t="shared" si="2"/>
        <v>0</v>
      </c>
      <c r="G146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9,F146*0.9,"")</f>
        <v/>
      </c>
    </row>
    <row r="147" spans="1:7" x14ac:dyDescent="0.25">
      <c r="A147" s="65"/>
      <c r="B147" s="23"/>
      <c r="C147" s="23"/>
      <c r="D147" s="22"/>
      <c r="E147" s="66"/>
      <c r="F147" s="86">
        <f t="shared" si="2"/>
        <v>0</v>
      </c>
      <c r="G147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9,F147*0.9,"")</f>
        <v/>
      </c>
    </row>
    <row r="148" spans="1:7" x14ac:dyDescent="0.25">
      <c r="A148" s="65"/>
      <c r="B148" s="23"/>
      <c r="C148" s="23"/>
      <c r="D148" s="22"/>
      <c r="E148" s="66"/>
      <c r="F148" s="86">
        <f t="shared" si="2"/>
        <v>0</v>
      </c>
      <c r="G148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9,F148*0.9,"")</f>
        <v/>
      </c>
    </row>
    <row r="149" spans="1:7" x14ac:dyDescent="0.25">
      <c r="A149" s="65"/>
      <c r="B149" s="23"/>
      <c r="C149" s="23"/>
      <c r="D149" s="22"/>
      <c r="E149" s="66"/>
      <c r="F149" s="86">
        <f t="shared" si="2"/>
        <v>0</v>
      </c>
      <c r="G149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9,F149*0.9,"")</f>
        <v/>
      </c>
    </row>
    <row r="150" spans="1:7" x14ac:dyDescent="0.25">
      <c r="A150" s="65"/>
      <c r="B150" s="23"/>
      <c r="C150" s="23"/>
      <c r="D150" s="22"/>
      <c r="E150" s="66"/>
      <c r="F150" s="86">
        <f t="shared" si="2"/>
        <v>0</v>
      </c>
      <c r="G150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9,F150*0.9,"")</f>
        <v/>
      </c>
    </row>
    <row r="151" spans="1:7" x14ac:dyDescent="0.25">
      <c r="A151" s="65"/>
      <c r="B151" s="23"/>
      <c r="C151" s="23"/>
      <c r="D151" s="22"/>
      <c r="E151" s="66"/>
      <c r="F151" s="86">
        <f t="shared" si="2"/>
        <v>0</v>
      </c>
      <c r="G151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9,F151*0.9,"")</f>
        <v/>
      </c>
    </row>
    <row r="152" spans="1:7" x14ac:dyDescent="0.25">
      <c r="A152" s="65"/>
      <c r="B152" s="23"/>
      <c r="C152" s="23"/>
      <c r="D152" s="22"/>
      <c r="E152" s="66"/>
      <c r="F152" s="86">
        <f t="shared" si="2"/>
        <v>0</v>
      </c>
      <c r="G152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9,F152*0.9,"")</f>
        <v/>
      </c>
    </row>
    <row r="153" spans="1:7" x14ac:dyDescent="0.25">
      <c r="A153" s="65"/>
      <c r="B153" s="23"/>
      <c r="C153" s="23"/>
      <c r="D153" s="22"/>
      <c r="E153" s="66"/>
      <c r="F153" s="86">
        <f t="shared" si="2"/>
        <v>0</v>
      </c>
      <c r="G153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9,F153*0.9,"")</f>
        <v/>
      </c>
    </row>
    <row r="154" spans="1:7" x14ac:dyDescent="0.25">
      <c r="A154" s="65"/>
      <c r="B154" s="23"/>
      <c r="C154" s="23"/>
      <c r="D154" s="22"/>
      <c r="E154" s="66"/>
      <c r="F154" s="86">
        <f t="shared" si="2"/>
        <v>0</v>
      </c>
      <c r="G154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9,F154*0.9,"")</f>
        <v/>
      </c>
    </row>
    <row r="155" spans="1:7" x14ac:dyDescent="0.25">
      <c r="A155" s="65"/>
      <c r="B155" s="23"/>
      <c r="C155" s="23"/>
      <c r="D155" s="22"/>
      <c r="E155" s="66"/>
      <c r="F155" s="86">
        <f t="shared" si="2"/>
        <v>0</v>
      </c>
      <c r="G155" s="86" t="str">
        <f>IF(((COUNTIF(NEW!$Y$12:$Y$153,"MKSAP17 Complete")+COUNTIF(NEW!$Y$12:$Y$153,"MKSAP17 Print")+COUNTIF(NEW!$Y$12:$Y$153,"MKSAP17 Digital")+COUNTIF(MKSAP!$E$12:$E$155,"MKSAP17 Complete")+COUNTIF(MKSAP!$E$12:$E$155,"MKSAP17 Print")+COUNTIF(MKSAP!$E$12:$E$155,"MKSAP17 Digital")))&gt; 9,F155*0.9,"")</f>
        <v/>
      </c>
    </row>
    <row r="156" spans="1:7" x14ac:dyDescent="0.25">
      <c r="C156" s="29" t="s">
        <v>155</v>
      </c>
      <c r="D156" s="29">
        <f>COUNTA(B12:B155)</f>
        <v>0</v>
      </c>
      <c r="E156" s="64" t="s">
        <v>156</v>
      </c>
      <c r="F156" s="102">
        <f>SUM(F12:F155)</f>
        <v>0</v>
      </c>
      <c r="G156" s="102">
        <f>SUM(G12:G155)</f>
        <v>0</v>
      </c>
    </row>
  </sheetData>
  <mergeCells count="5">
    <mergeCell ref="A1:F1"/>
    <mergeCell ref="A2:F2"/>
    <mergeCell ref="G5:G6"/>
    <mergeCell ref="A3:F3"/>
    <mergeCell ref="E5:F6"/>
  </mergeCells>
  <dataValidations count="5">
    <dataValidation type="list" allowBlank="1" showInputMessage="1" showErrorMessage="1" sqref="F8:G8">
      <formula1>#REF!</formula1>
    </dataValidation>
    <dataValidation allowBlank="1" showInputMessage="1" showErrorMessage="1" prompt="Please enter numbers only 1234567890" sqref="B8:B9"/>
    <dataValidation type="whole" allowBlank="1" showInputMessage="1" showErrorMessage="1" error="Numeric Only" prompt="8 Digits Max" sqref="A13:A155">
      <formula1>0</formula1>
      <formula2>99999999</formula2>
    </dataValidation>
    <dataValidation type="whole" allowBlank="1" showInputMessage="1" showErrorMessage="1" error="Up to 8 Numeric Characters Only" prompt="8 Digits Max" sqref="A12">
      <formula1>0</formula1>
      <formula2>99999999</formula2>
    </dataValidation>
    <dataValidation type="list" allowBlank="1" showInputMessage="1" showErrorMessage="1" sqref="E12:E155">
      <formula1>$H$7:$H$11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1"/>
  <sheetViews>
    <sheetView showGridLines="0" tabSelected="1" zoomScaleNormal="100" workbookViewId="0"/>
  </sheetViews>
  <sheetFormatPr defaultRowHeight="15" x14ac:dyDescent="0.25"/>
  <cols>
    <col min="1" max="1" width="19.5703125" customWidth="1"/>
    <col min="2" max="2" width="13.7109375" customWidth="1"/>
    <col min="3" max="3" width="21.7109375" customWidth="1"/>
    <col min="4" max="4" width="15.5703125" customWidth="1"/>
    <col min="5" max="5" width="13.7109375" customWidth="1"/>
    <col min="6" max="6" width="14.85546875" customWidth="1"/>
  </cols>
  <sheetData>
    <row r="1" spans="1:6" ht="56.25" x14ac:dyDescent="1">
      <c r="A1" s="31"/>
      <c r="B1" s="173" t="s">
        <v>161</v>
      </c>
      <c r="C1" s="173"/>
      <c r="D1" s="173"/>
      <c r="E1" s="173"/>
      <c r="F1" s="173"/>
    </row>
    <row r="2" spans="1:6" ht="18" customHeight="1" x14ac:dyDescent="0.35">
      <c r="A2" s="32"/>
      <c r="B2" s="32"/>
      <c r="C2" s="32"/>
      <c r="D2" s="33"/>
      <c r="E2" s="34"/>
      <c r="F2" s="35"/>
    </row>
    <row r="3" spans="1:6" ht="18" customHeight="1" x14ac:dyDescent="0.35">
      <c r="A3" s="174"/>
      <c r="B3" s="174"/>
      <c r="C3" s="174"/>
      <c r="D3" s="33"/>
      <c r="E3" s="36" t="s">
        <v>158</v>
      </c>
      <c r="F3" s="178"/>
    </row>
    <row r="4" spans="1:6" ht="18" customHeight="1" x14ac:dyDescent="0.3">
      <c r="A4" s="37"/>
      <c r="B4" s="37"/>
      <c r="C4" s="37"/>
      <c r="D4" s="38"/>
      <c r="E4" s="36" t="s">
        <v>162</v>
      </c>
      <c r="F4" s="191"/>
    </row>
    <row r="5" spans="1:6" ht="15.75" customHeight="1" x14ac:dyDescent="0.3">
      <c r="A5" s="179" t="s">
        <v>21</v>
      </c>
      <c r="B5" s="187"/>
      <c r="C5" s="184"/>
      <c r="D5" s="39"/>
      <c r="E5" s="36" t="s">
        <v>199</v>
      </c>
      <c r="F5" s="112" t="str">
        <f>CONCATENATE("1718",F4)</f>
        <v>1718</v>
      </c>
    </row>
    <row r="6" spans="1:6" ht="15.75" x14ac:dyDescent="0.3">
      <c r="A6" s="179" t="s">
        <v>22</v>
      </c>
      <c r="B6" s="188"/>
      <c r="C6" s="185"/>
      <c r="D6" s="39"/>
      <c r="E6" s="40"/>
      <c r="F6" s="42"/>
    </row>
    <row r="7" spans="1:6" ht="15.75" x14ac:dyDescent="0.3">
      <c r="A7" s="179" t="s">
        <v>79</v>
      </c>
      <c r="B7" s="187"/>
      <c r="C7" s="186"/>
      <c r="D7" s="70" t="s">
        <v>164</v>
      </c>
      <c r="E7" s="175"/>
      <c r="F7" s="175"/>
    </row>
    <row r="8" spans="1:6" ht="15.75" x14ac:dyDescent="0.3">
      <c r="A8" s="179" t="s">
        <v>163</v>
      </c>
      <c r="B8" s="182"/>
      <c r="C8" s="183"/>
      <c r="D8" s="43"/>
      <c r="E8" s="175"/>
      <c r="F8" s="175"/>
    </row>
    <row r="9" spans="1:6" ht="15.75" x14ac:dyDescent="0.3">
      <c r="A9" s="41"/>
      <c r="B9" s="180"/>
      <c r="C9" s="176"/>
      <c r="D9" s="43"/>
      <c r="E9" s="175"/>
      <c r="F9" s="175"/>
    </row>
    <row r="10" spans="1:6" ht="15.75" x14ac:dyDescent="0.3">
      <c r="A10" s="41"/>
      <c r="B10" s="180"/>
      <c r="C10" s="176"/>
      <c r="D10" s="34"/>
      <c r="E10" s="175"/>
      <c r="F10" s="175"/>
    </row>
    <row r="11" spans="1:6" ht="15.75" x14ac:dyDescent="0.3">
      <c r="A11" s="41"/>
      <c r="B11" s="181"/>
      <c r="C11" s="177"/>
      <c r="D11" s="43"/>
      <c r="E11" s="175"/>
      <c r="F11" s="175"/>
    </row>
    <row r="12" spans="1:6" ht="15.75" x14ac:dyDescent="0.3">
      <c r="A12" s="172"/>
      <c r="B12" s="172"/>
      <c r="C12" s="172"/>
      <c r="D12" s="172"/>
      <c r="E12" s="172"/>
      <c r="F12" s="172"/>
    </row>
    <row r="13" spans="1:6" x14ac:dyDescent="0.25">
      <c r="A13" s="45"/>
      <c r="B13" s="167" t="s">
        <v>159</v>
      </c>
      <c r="C13" s="167"/>
      <c r="D13" s="167"/>
      <c r="E13" s="46" t="s">
        <v>173</v>
      </c>
      <c r="F13" s="47" t="s">
        <v>160</v>
      </c>
    </row>
    <row r="14" spans="1:6" x14ac:dyDescent="0.25">
      <c r="A14" s="48"/>
      <c r="B14" s="168" t="s">
        <v>171</v>
      </c>
      <c r="C14" s="168"/>
      <c r="D14" s="168"/>
      <c r="E14" s="97">
        <f>NEW!E154</f>
        <v>0</v>
      </c>
      <c r="F14" s="49">
        <f>NEW!$H$5</f>
        <v>0</v>
      </c>
    </row>
    <row r="15" spans="1:6" ht="15" customHeight="1" x14ac:dyDescent="0.25">
      <c r="A15" s="50"/>
      <c r="B15" s="163" t="s">
        <v>184</v>
      </c>
      <c r="C15" s="163"/>
      <c r="D15" s="163"/>
      <c r="E15" s="98">
        <f>COUNTIF(NEW!Y12:Y153,"MKSAP17 Complete")+COUNTIF(NEW!Y12:Y153,"MKSAP17 Print")+COUNTIF(NEW!Y12:Y153,"MKSAP17 Digital")</f>
        <v>0</v>
      </c>
      <c r="F15" s="60">
        <f>NEW!$H$7</f>
        <v>0</v>
      </c>
    </row>
    <row r="16" spans="1:6" ht="15" customHeight="1" x14ac:dyDescent="0.25">
      <c r="A16" s="48"/>
      <c r="B16" s="168" t="s">
        <v>170</v>
      </c>
      <c r="C16" s="168"/>
      <c r="D16" s="168"/>
      <c r="E16" s="97">
        <f>COUNTIF(RENEWALS!E12:E155,"In_Program")</f>
        <v>0</v>
      </c>
      <c r="F16" s="72">
        <f>RENEWALS!$F$5</f>
        <v>0</v>
      </c>
    </row>
    <row r="17" spans="1:6" x14ac:dyDescent="0.25">
      <c r="A17" s="50"/>
      <c r="B17" s="163" t="s">
        <v>198</v>
      </c>
      <c r="C17" s="163"/>
      <c r="D17" s="163"/>
      <c r="E17" s="98">
        <f>COUNTIF(MKSAP!$E$12:$E$155,"MKSAP17 Complete")+COUNTIF(MKSAP!$E$12:$E$155,"MKSAP17 Print")+COUNTIF(MKSAP!$E$12:$E$155,"MKSAP17 Digital")</f>
        <v>0</v>
      </c>
      <c r="F17" s="60">
        <f>MKSAP!$G$5</f>
        <v>0</v>
      </c>
    </row>
    <row r="18" spans="1:6" x14ac:dyDescent="0.25">
      <c r="A18" s="59"/>
      <c r="B18" s="164"/>
      <c r="C18" s="164"/>
      <c r="D18" s="164"/>
      <c r="E18" s="51"/>
      <c r="F18" s="51"/>
    </row>
    <row r="19" spans="1:6" x14ac:dyDescent="0.25">
      <c r="A19" s="57"/>
      <c r="B19" s="58"/>
      <c r="C19" s="58"/>
      <c r="D19" s="58"/>
      <c r="E19" s="51" t="s">
        <v>166</v>
      </c>
      <c r="F19" s="52">
        <f>SUM(F14:F18)</f>
        <v>0</v>
      </c>
    </row>
    <row r="20" spans="1:6" ht="15.75" x14ac:dyDescent="0.3">
      <c r="A20" s="61"/>
      <c r="B20" s="44"/>
      <c r="C20" s="44"/>
      <c r="D20" s="44"/>
      <c r="E20" s="118" t="s">
        <v>202</v>
      </c>
      <c r="F20" s="44"/>
    </row>
    <row r="21" spans="1:6" ht="15.75" x14ac:dyDescent="0.3">
      <c r="A21" s="169" t="s">
        <v>167</v>
      </c>
      <c r="B21" s="170"/>
      <c r="C21" s="171"/>
      <c r="D21" s="43"/>
      <c r="E21" s="43"/>
      <c r="F21" s="43"/>
    </row>
    <row r="22" spans="1:6" ht="15" customHeight="1" x14ac:dyDescent="0.3">
      <c r="A22" s="53" t="s">
        <v>153</v>
      </c>
      <c r="B22" s="165" t="str">
        <f>+IF(F4="","",F4)</f>
        <v/>
      </c>
      <c r="C22" s="165"/>
      <c r="D22" s="43"/>
      <c r="E22" s="43"/>
      <c r="F22" s="43"/>
    </row>
    <row r="23" spans="1:6" ht="24" customHeight="1" x14ac:dyDescent="0.3">
      <c r="A23" s="53" t="s">
        <v>165</v>
      </c>
      <c r="B23" s="192"/>
      <c r="C23" s="192"/>
      <c r="D23" s="43"/>
      <c r="E23" s="43"/>
      <c r="F23" s="43"/>
    </row>
    <row r="24" spans="1:6" ht="21.75" customHeight="1" x14ac:dyDescent="0.3">
      <c r="A24" s="54" t="s">
        <v>166</v>
      </c>
      <c r="B24" s="166">
        <f>F19</f>
        <v>0</v>
      </c>
      <c r="C24" s="166"/>
      <c r="D24" s="43"/>
      <c r="E24" s="43"/>
      <c r="F24" s="43"/>
    </row>
    <row r="25" spans="1:6" ht="24" customHeight="1" x14ac:dyDescent="0.3">
      <c r="A25" s="53" t="s">
        <v>168</v>
      </c>
      <c r="B25" s="189"/>
      <c r="C25" s="189"/>
      <c r="D25" s="43"/>
      <c r="E25" s="43"/>
      <c r="F25" s="43"/>
    </row>
    <row r="26" spans="1:6" ht="9.75" customHeight="1" x14ac:dyDescent="0.3">
      <c r="A26" s="55"/>
      <c r="B26" s="71"/>
      <c r="C26" s="71"/>
      <c r="D26" s="43"/>
      <c r="E26" s="43"/>
      <c r="F26" s="43"/>
    </row>
    <row r="27" spans="1:6" ht="15.75" x14ac:dyDescent="0.3">
      <c r="A27" s="122" t="s">
        <v>203</v>
      </c>
      <c r="B27" s="119" t="s">
        <v>204</v>
      </c>
      <c r="C27" s="56"/>
      <c r="D27" s="43"/>
      <c r="E27" s="43"/>
      <c r="F27" s="43"/>
    </row>
    <row r="28" spans="1:6" ht="15.75" x14ac:dyDescent="0.3">
      <c r="A28" s="120"/>
      <c r="B28" s="119" t="s">
        <v>213</v>
      </c>
      <c r="C28" s="117"/>
      <c r="D28" s="116"/>
      <c r="E28" s="116"/>
      <c r="F28" s="116"/>
    </row>
    <row r="29" spans="1:6" ht="15.75" x14ac:dyDescent="0.3">
      <c r="A29" s="120"/>
      <c r="B29" s="119" t="s">
        <v>214</v>
      </c>
      <c r="C29" s="117"/>
      <c r="D29" s="124"/>
      <c r="E29" s="124"/>
      <c r="F29" s="124"/>
    </row>
    <row r="30" spans="1:6" ht="15.75" x14ac:dyDescent="0.3">
      <c r="B30" s="121" t="s">
        <v>205</v>
      </c>
      <c r="C30" s="68"/>
      <c r="D30" s="43"/>
      <c r="E30" s="121"/>
      <c r="F30" s="43"/>
    </row>
    <row r="31" spans="1:6" ht="15.75" x14ac:dyDescent="0.3">
      <c r="B31" s="69"/>
      <c r="C31" s="121" t="s">
        <v>206</v>
      </c>
      <c r="D31" s="43"/>
      <c r="F31" s="43"/>
    </row>
    <row r="32" spans="1:6" ht="15.75" x14ac:dyDescent="0.3">
      <c r="B32" s="69"/>
      <c r="C32" s="121" t="s">
        <v>207</v>
      </c>
      <c r="D32" s="116"/>
      <c r="F32" s="116"/>
    </row>
    <row r="33" spans="1:6" ht="15.75" x14ac:dyDescent="0.3">
      <c r="B33" s="69"/>
      <c r="C33" s="121" t="s">
        <v>208</v>
      </c>
      <c r="D33" s="116"/>
      <c r="F33" s="116"/>
    </row>
    <row r="34" spans="1:6" ht="6.75" customHeight="1" x14ac:dyDescent="0.3">
      <c r="A34" s="55"/>
      <c r="B34" s="117"/>
      <c r="C34" s="117"/>
      <c r="D34" s="116"/>
      <c r="E34" s="116"/>
      <c r="F34" s="116"/>
    </row>
    <row r="35" spans="1:6" ht="15.75" x14ac:dyDescent="0.3">
      <c r="A35" s="122" t="s">
        <v>210</v>
      </c>
      <c r="B35" s="119" t="s">
        <v>204</v>
      </c>
      <c r="C35" s="117"/>
      <c r="D35" s="116"/>
      <c r="E35" s="116"/>
      <c r="F35" s="116"/>
    </row>
    <row r="36" spans="1:6" ht="15.75" x14ac:dyDescent="0.3">
      <c r="A36" s="120"/>
      <c r="B36" s="119" t="s">
        <v>215</v>
      </c>
      <c r="C36" s="117"/>
      <c r="D36" s="116"/>
      <c r="E36" s="116"/>
      <c r="F36" s="116"/>
    </row>
    <row r="37" spans="1:6" ht="15.75" x14ac:dyDescent="0.3">
      <c r="A37" s="120"/>
      <c r="B37" s="119" t="s">
        <v>216</v>
      </c>
      <c r="C37" s="117"/>
      <c r="D37" s="124"/>
      <c r="E37" s="124"/>
      <c r="F37" s="124"/>
    </row>
    <row r="38" spans="1:6" ht="15" customHeight="1" x14ac:dyDescent="0.25">
      <c r="A38" s="161" t="s">
        <v>209</v>
      </c>
      <c r="B38" s="162"/>
      <c r="C38" s="162"/>
      <c r="D38" s="162"/>
      <c r="E38" s="162"/>
      <c r="F38" s="162"/>
    </row>
    <row r="39" spans="1:6" x14ac:dyDescent="0.25">
      <c r="A39" s="162"/>
      <c r="B39" s="162"/>
      <c r="C39" s="162"/>
      <c r="D39" s="162"/>
      <c r="E39" s="162"/>
      <c r="F39" s="162"/>
    </row>
    <row r="40" spans="1:6" x14ac:dyDescent="0.25">
      <c r="A40" s="160" t="s">
        <v>169</v>
      </c>
      <c r="B40" s="160"/>
      <c r="C40" s="160"/>
      <c r="D40" s="160"/>
      <c r="E40" s="160"/>
      <c r="F40" s="160"/>
    </row>
    <row r="41" spans="1:6" x14ac:dyDescent="0.25">
      <c r="A41" s="160" t="s">
        <v>172</v>
      </c>
      <c r="B41" s="160"/>
      <c r="C41" s="160"/>
      <c r="D41" s="160"/>
      <c r="E41" s="160"/>
      <c r="F41" s="160"/>
    </row>
  </sheetData>
  <mergeCells count="22">
    <mergeCell ref="A12:F12"/>
    <mergeCell ref="B1:F1"/>
    <mergeCell ref="A3:C3"/>
    <mergeCell ref="E7:F7"/>
    <mergeCell ref="E8:F8"/>
    <mergeCell ref="E9:F9"/>
    <mergeCell ref="E10:F10"/>
    <mergeCell ref="E11:F11"/>
    <mergeCell ref="B13:D13"/>
    <mergeCell ref="B14:D14"/>
    <mergeCell ref="B15:D15"/>
    <mergeCell ref="B16:D16"/>
    <mergeCell ref="A21:C21"/>
    <mergeCell ref="A41:F41"/>
    <mergeCell ref="A38:F39"/>
    <mergeCell ref="A40:F40"/>
    <mergeCell ref="B25:C25"/>
    <mergeCell ref="B17:D17"/>
    <mergeCell ref="B18:D18"/>
    <mergeCell ref="B22:C22"/>
    <mergeCell ref="B23:C23"/>
    <mergeCell ref="B24:C24"/>
  </mergeCells>
  <printOptions gridLines="1"/>
  <pageMargins left="0.25" right="0.25" top="0.40416666666666667" bottom="0.75" header="0.3" footer="0.3"/>
  <pageSetup scale="97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</vt:lpstr>
      <vt:lpstr>RENEWALS</vt:lpstr>
      <vt:lpstr>MKSAP</vt:lpstr>
      <vt:lpstr>INVOICE</vt:lpstr>
    </vt:vector>
  </TitlesOfParts>
  <Company>American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2017-05-09T18:37:35Z</cp:lastPrinted>
  <dcterms:created xsi:type="dcterms:W3CDTF">2011-10-03T15:49:44Z</dcterms:created>
  <dcterms:modified xsi:type="dcterms:W3CDTF">2017-06-14T19:27:09Z</dcterms:modified>
</cp:coreProperties>
</file>